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erg\Desktop\STSI\STSI CEIL INFO KEEP 8-4-17\1 STSI Backup\Class Practice Files\"/>
    </mc:Choice>
  </mc:AlternateContent>
  <xr:revisionPtr revIDLastSave="0" documentId="8_{8A1DC89E-08F2-4DCB-97B0-81AB6AFA7966}" xr6:coauthVersionLast="45" xr6:coauthVersionMax="45" xr10:uidLastSave="{00000000-0000-0000-0000-000000000000}"/>
  <bookViews>
    <workbookView xWindow="2112" yWindow="1668" windowWidth="17280" windowHeight="8880" tabRatio="771" firstSheet="1" activeTab="9" xr2:uid="{00000000-000D-0000-FFFF-FFFF00000000}"/>
  </bookViews>
  <sheets>
    <sheet name="LOAN PAYMENT" sheetId="7" r:id="rId1"/>
    <sheet name="SUBTOTALS" sheetId="1" r:id="rId2"/>
    <sheet name="VLOOKUP" sheetId="8" r:id="rId3"/>
    <sheet name="DATA VAL" sheetId="10" r:id="rId4"/>
    <sheet name="REGION TOTALS" sheetId="2" r:id="rId5"/>
    <sheet name="QTR 1" sheetId="3" r:id="rId6"/>
    <sheet name="QTR 2" sheetId="4" r:id="rId7"/>
    <sheet name="QTR 3" sheetId="5" r:id="rId8"/>
    <sheet name="QTR 4" sheetId="6" r:id="rId9"/>
    <sheet name="ABSOLUTE" sheetId="11" r:id="rId10"/>
  </sheets>
  <calcPr calcId="181029"/>
</workbook>
</file>

<file path=xl/calcChain.xml><?xml version="1.0" encoding="utf-8"?>
<calcChain xmlns="http://schemas.openxmlformats.org/spreadsheetml/2006/main">
  <c r="C12" i="7" l="1"/>
  <c r="C4" i="7"/>
  <c r="C4" i="11"/>
  <c r="D4" i="11" s="1"/>
  <c r="D8" i="8"/>
  <c r="E8" i="8"/>
  <c r="F8" i="8" s="1"/>
  <c r="G8" i="8" s="1"/>
  <c r="O14" i="3"/>
  <c r="O44" i="5"/>
  <c r="O49" i="5" s="1"/>
  <c r="O45" i="5"/>
  <c r="O46" i="5"/>
  <c r="O47" i="5"/>
  <c r="O48" i="5"/>
  <c r="O44" i="6"/>
  <c r="O45" i="6"/>
  <c r="O46" i="6"/>
  <c r="O47" i="6"/>
  <c r="O48" i="6"/>
  <c r="O34" i="5"/>
  <c r="O35" i="5"/>
  <c r="O36" i="5"/>
  <c r="O37" i="5"/>
  <c r="O38" i="5"/>
  <c r="O34" i="6"/>
  <c r="O39" i="6" s="1"/>
  <c r="O35" i="6"/>
  <c r="O36" i="6"/>
  <c r="O37" i="6"/>
  <c r="O38" i="6"/>
  <c r="O24" i="5"/>
  <c r="O25" i="5"/>
  <c r="O26" i="5"/>
  <c r="O27" i="5"/>
  <c r="O28" i="5"/>
  <c r="O24" i="6"/>
  <c r="O25" i="6"/>
  <c r="O26" i="6"/>
  <c r="O27" i="6"/>
  <c r="O28" i="6"/>
  <c r="O14" i="5"/>
  <c r="O15" i="5"/>
  <c r="O16" i="5"/>
  <c r="O17" i="5"/>
  <c r="O18" i="5"/>
  <c r="O14" i="6"/>
  <c r="O15" i="6"/>
  <c r="O16" i="6"/>
  <c r="O17" i="6"/>
  <c r="O18" i="6"/>
  <c r="O4" i="5"/>
  <c r="O5" i="5"/>
  <c r="O6" i="5"/>
  <c r="O7" i="5"/>
  <c r="O8" i="5"/>
  <c r="O9" i="5"/>
  <c r="O4" i="6"/>
  <c r="O9" i="6" s="1"/>
  <c r="O5" i="6"/>
  <c r="O6" i="6"/>
  <c r="O7" i="6"/>
  <c r="O8" i="6"/>
  <c r="O4" i="4"/>
  <c r="O5" i="4"/>
  <c r="O6" i="4"/>
  <c r="O7" i="4"/>
  <c r="O8" i="4"/>
  <c r="O14" i="4"/>
  <c r="O15" i="4"/>
  <c r="O16" i="4"/>
  <c r="O17" i="4"/>
  <c r="O18" i="4"/>
  <c r="O24" i="4"/>
  <c r="O25" i="4"/>
  <c r="O26" i="4"/>
  <c r="O27" i="4"/>
  <c r="O28" i="4"/>
  <c r="O34" i="4"/>
  <c r="O35" i="4"/>
  <c r="O36" i="4"/>
  <c r="O37" i="4"/>
  <c r="O38" i="4"/>
  <c r="O44" i="4"/>
  <c r="O45" i="4"/>
  <c r="O46" i="4"/>
  <c r="O47" i="4"/>
  <c r="O48" i="4"/>
  <c r="O48" i="3"/>
  <c r="O47" i="3"/>
  <c r="O46" i="3"/>
  <c r="O45" i="3"/>
  <c r="O44" i="3"/>
  <c r="O38" i="3"/>
  <c r="O37" i="3"/>
  <c r="O36" i="3"/>
  <c r="O35" i="3"/>
  <c r="O34" i="3"/>
  <c r="O39" i="3" s="1"/>
  <c r="O28" i="3"/>
  <c r="O27" i="3"/>
  <c r="O26" i="3"/>
  <c r="O25" i="3"/>
  <c r="O24" i="3"/>
  <c r="O18" i="3"/>
  <c r="O17" i="3"/>
  <c r="O16" i="3"/>
  <c r="O15" i="3"/>
  <c r="O5" i="3"/>
  <c r="O6" i="3"/>
  <c r="O7" i="3"/>
  <c r="O8" i="3"/>
  <c r="O4" i="3"/>
  <c r="O9" i="3" s="1"/>
  <c r="C4" i="2" s="1"/>
  <c r="D3" i="1"/>
  <c r="E3" i="1"/>
  <c r="D4" i="1"/>
  <c r="E4" i="1" s="1"/>
  <c r="D5" i="1"/>
  <c r="E5" i="1" s="1"/>
  <c r="D6" i="1"/>
  <c r="E6" i="1"/>
  <c r="D7" i="1"/>
  <c r="E7" i="1"/>
  <c r="D8" i="1"/>
  <c r="E8" i="1" s="1"/>
  <c r="D9" i="1"/>
  <c r="E9" i="1" s="1"/>
  <c r="D10" i="1"/>
  <c r="E10" i="1"/>
  <c r="D11" i="1"/>
  <c r="E11" i="1"/>
  <c r="D12" i="1"/>
  <c r="E12" i="1" s="1"/>
  <c r="D13" i="1"/>
  <c r="E13" i="1" s="1"/>
  <c r="D14" i="1"/>
  <c r="E14" i="1"/>
  <c r="D15" i="1"/>
  <c r="E15" i="1"/>
  <c r="D16" i="1"/>
  <c r="E16" i="1" s="1"/>
  <c r="D17" i="1"/>
  <c r="E17" i="1" s="1"/>
  <c r="D18" i="1"/>
  <c r="E18" i="1"/>
  <c r="D19" i="1"/>
  <c r="E19" i="1"/>
  <c r="D20" i="1"/>
  <c r="E20" i="1" s="1"/>
  <c r="D21" i="1"/>
  <c r="E21" i="1" s="1"/>
  <c r="D22" i="1"/>
  <c r="E22" i="1"/>
  <c r="D23" i="1"/>
  <c r="E23" i="1"/>
  <c r="D24" i="1"/>
  <c r="E24" i="1" s="1"/>
  <c r="D25" i="1"/>
  <c r="E25" i="1" s="1"/>
  <c r="D26" i="1"/>
  <c r="E26" i="1"/>
  <c r="D27" i="1"/>
  <c r="E27" i="1"/>
  <c r="D28" i="1"/>
  <c r="E28" i="1" s="1"/>
  <c r="D29" i="1"/>
  <c r="E29" i="1" s="1"/>
  <c r="D30" i="1"/>
  <c r="E30" i="1"/>
  <c r="D31" i="1"/>
  <c r="E31" i="1"/>
  <c r="D32" i="1"/>
  <c r="E32" i="1" s="1"/>
  <c r="D33" i="1"/>
  <c r="E33" i="1" s="1"/>
  <c r="D34" i="1"/>
  <c r="E34" i="1"/>
  <c r="D35" i="1"/>
  <c r="E35" i="1"/>
  <c r="D36" i="1"/>
  <c r="E36" i="1" s="1"/>
  <c r="D37" i="1"/>
  <c r="E37" i="1" s="1"/>
  <c r="D38" i="1"/>
  <c r="E38" i="1"/>
  <c r="D39" i="1"/>
  <c r="E39" i="1"/>
  <c r="D40" i="1"/>
  <c r="E40" i="1" s="1"/>
  <c r="D41" i="1"/>
  <c r="E41" i="1" s="1"/>
  <c r="D42" i="1"/>
  <c r="E42" i="1"/>
  <c r="D43" i="1"/>
  <c r="E43" i="1"/>
  <c r="D44" i="1"/>
  <c r="E44" i="1" s="1"/>
  <c r="D45" i="1"/>
  <c r="E45" i="1" s="1"/>
  <c r="D46" i="1"/>
  <c r="E46" i="1"/>
  <c r="D47" i="1"/>
  <c r="E47" i="1"/>
  <c r="D48" i="1"/>
  <c r="E48" i="1" s="1"/>
  <c r="D49" i="1"/>
  <c r="E49" i="1" s="1"/>
  <c r="D50" i="1"/>
  <c r="E50" i="1"/>
  <c r="D51" i="1"/>
  <c r="E51" i="1"/>
  <c r="D52" i="1"/>
  <c r="E52" i="1" s="1"/>
  <c r="D53" i="1"/>
  <c r="E53" i="1" s="1"/>
  <c r="D54" i="1"/>
  <c r="E54" i="1"/>
  <c r="D55" i="1"/>
  <c r="E55" i="1"/>
  <c r="D56" i="1"/>
  <c r="E56" i="1" s="1"/>
  <c r="D57" i="1"/>
  <c r="E57" i="1" s="1"/>
  <c r="D58" i="1"/>
  <c r="E58" i="1"/>
  <c r="D59" i="1"/>
  <c r="E59" i="1"/>
  <c r="D60" i="1"/>
  <c r="E60" i="1" s="1"/>
  <c r="D61" i="1"/>
  <c r="E61" i="1" s="1"/>
  <c r="D62" i="1"/>
  <c r="E62" i="1"/>
  <c r="D63" i="1"/>
  <c r="E63" i="1"/>
  <c r="D64" i="1"/>
  <c r="E64" i="1" s="1"/>
  <c r="D65" i="1"/>
  <c r="E65" i="1" s="1"/>
  <c r="D66" i="1"/>
  <c r="E66" i="1"/>
  <c r="D67" i="1"/>
  <c r="E67" i="1"/>
  <c r="D68" i="1"/>
  <c r="E68" i="1" s="1"/>
  <c r="D69" i="1"/>
  <c r="E69" i="1" s="1"/>
  <c r="D70" i="1"/>
  <c r="E70" i="1"/>
  <c r="D71" i="1"/>
  <c r="E71" i="1"/>
  <c r="D72" i="1"/>
  <c r="E72" i="1" s="1"/>
  <c r="D73" i="1"/>
  <c r="E73" i="1" s="1"/>
  <c r="D74" i="1"/>
  <c r="E74" i="1"/>
  <c r="D75" i="1"/>
  <c r="E75" i="1"/>
  <c r="D76" i="1"/>
  <c r="E76" i="1" s="1"/>
  <c r="D77" i="1"/>
  <c r="E77" i="1" s="1"/>
  <c r="D78" i="1"/>
  <c r="E78" i="1"/>
  <c r="D79" i="1"/>
  <c r="E79" i="1"/>
  <c r="D80" i="1"/>
  <c r="E80" i="1" s="1"/>
  <c r="D81" i="1"/>
  <c r="E81" i="1" s="1"/>
  <c r="D82" i="1"/>
  <c r="E82" i="1"/>
  <c r="D83" i="1"/>
  <c r="E83" i="1"/>
  <c r="D84" i="1"/>
  <c r="E84" i="1" s="1"/>
  <c r="D85" i="1"/>
  <c r="E85" i="1" s="1"/>
  <c r="D86" i="1"/>
  <c r="E86" i="1"/>
  <c r="D87" i="1"/>
  <c r="E87" i="1"/>
  <c r="D88" i="1"/>
  <c r="E88" i="1" s="1"/>
  <c r="D89" i="1"/>
  <c r="E89" i="1" s="1"/>
  <c r="D90" i="1"/>
  <c r="E90" i="1"/>
  <c r="D91" i="1"/>
  <c r="E91" i="1"/>
  <c r="D92" i="1"/>
  <c r="E92" i="1" s="1"/>
  <c r="D93" i="1"/>
  <c r="E93" i="1" s="1"/>
  <c r="D94" i="1"/>
  <c r="E94" i="1"/>
  <c r="D95" i="1"/>
  <c r="E95" i="1"/>
  <c r="D96" i="1"/>
  <c r="E96" i="1" s="1"/>
  <c r="D97" i="1"/>
  <c r="E97" i="1" s="1"/>
  <c r="D98" i="1"/>
  <c r="E98" i="1"/>
  <c r="D99" i="1"/>
  <c r="E99" i="1"/>
  <c r="D100" i="1"/>
  <c r="E100" i="1" s="1"/>
  <c r="D101" i="1"/>
  <c r="E101" i="1" s="1"/>
  <c r="D2" i="1"/>
  <c r="E2" i="1"/>
  <c r="O9" i="4" l="1"/>
  <c r="O29" i="5"/>
  <c r="O29" i="4"/>
  <c r="O39" i="4"/>
  <c r="O19" i="6"/>
  <c r="O49" i="6"/>
  <c r="O29" i="3"/>
  <c r="O39" i="5"/>
  <c r="O19" i="3"/>
  <c r="O19" i="5"/>
  <c r="O19" i="4"/>
  <c r="O29" i="6"/>
  <c r="O49" i="3"/>
  <c r="O49" i="4"/>
</calcChain>
</file>

<file path=xl/sharedStrings.xml><?xml version="1.0" encoding="utf-8"?>
<sst xmlns="http://schemas.openxmlformats.org/spreadsheetml/2006/main" count="672" uniqueCount="210">
  <si>
    <t>INVOICE NUMBER</t>
  </si>
  <si>
    <t xml:space="preserve">COMPANY </t>
  </si>
  <si>
    <t>PURCHASE AMOUNT</t>
  </si>
  <si>
    <t>BBH080606-01</t>
  </si>
  <si>
    <t>BBH080606-02</t>
  </si>
  <si>
    <t>BBH080606-03</t>
  </si>
  <si>
    <t>BBH080606-04</t>
  </si>
  <si>
    <t>BBH080606-05</t>
  </si>
  <si>
    <t>BBH080606-06</t>
  </si>
  <si>
    <t>BBH080606-07</t>
  </si>
  <si>
    <t>BBH080606-08</t>
  </si>
  <si>
    <t>BBH080606-09</t>
  </si>
  <si>
    <t>BBH080606-10</t>
  </si>
  <si>
    <t>BBH080606-11</t>
  </si>
  <si>
    <t>BBH080606-12</t>
  </si>
  <si>
    <t>BBH080606-13</t>
  </si>
  <si>
    <t>BBH080606-14</t>
  </si>
  <si>
    <t>BBH080606-15</t>
  </si>
  <si>
    <t>BBH080606-16</t>
  </si>
  <si>
    <t>BBH080606-17</t>
  </si>
  <si>
    <t>BBH080606-18</t>
  </si>
  <si>
    <t>BBH080606-19</t>
  </si>
  <si>
    <t>BBH080606-20</t>
  </si>
  <si>
    <t>BBH080606-21</t>
  </si>
  <si>
    <t>BBH080606-22</t>
  </si>
  <si>
    <t>BBH080606-23</t>
  </si>
  <si>
    <t>BBH080606-24</t>
  </si>
  <si>
    <t>BBH080606-25</t>
  </si>
  <si>
    <t>BBH080606-26</t>
  </si>
  <si>
    <t>BBH080606-27</t>
  </si>
  <si>
    <t>BBH080606-28</t>
  </si>
  <si>
    <t>BBH080606-29</t>
  </si>
  <si>
    <t>BBH080606-30</t>
  </si>
  <si>
    <t>BBH080606-31</t>
  </si>
  <si>
    <t>BBH080606-32</t>
  </si>
  <si>
    <t>BBH080606-33</t>
  </si>
  <si>
    <t>BBH080606-34</t>
  </si>
  <si>
    <t>BBH080606-35</t>
  </si>
  <si>
    <t>BBH080606-36</t>
  </si>
  <si>
    <t>BBH080606-37</t>
  </si>
  <si>
    <t>BBH080606-38</t>
  </si>
  <si>
    <t>BBH080606-39</t>
  </si>
  <si>
    <t>BBH080606-40</t>
  </si>
  <si>
    <t>BBH080606-41</t>
  </si>
  <si>
    <t>BBH080606-42</t>
  </si>
  <si>
    <t>BBH080606-43</t>
  </si>
  <si>
    <t>BBH080606-44</t>
  </si>
  <si>
    <t>BBH080606-45</t>
  </si>
  <si>
    <t>BBH080606-46</t>
  </si>
  <si>
    <t>BBH080606-47</t>
  </si>
  <si>
    <t>BBH080606-48</t>
  </si>
  <si>
    <t>BBH080606-49</t>
  </si>
  <si>
    <t>BBH080606-50</t>
  </si>
  <si>
    <t>BBH080606-51</t>
  </si>
  <si>
    <t>BBH080606-52</t>
  </si>
  <si>
    <t>BBH080606-53</t>
  </si>
  <si>
    <t>BBH080606-54</t>
  </si>
  <si>
    <t>BBH080606-55</t>
  </si>
  <si>
    <t>BBH080606-56</t>
  </si>
  <si>
    <t>BBH080606-57</t>
  </si>
  <si>
    <t>BBH080606-58</t>
  </si>
  <si>
    <t>BBH080606-59</t>
  </si>
  <si>
    <t>BBH080606-60</t>
  </si>
  <si>
    <t>BBH080606-61</t>
  </si>
  <si>
    <t>BBH080606-62</t>
  </si>
  <si>
    <t>BBH080606-63</t>
  </si>
  <si>
    <t>BBH080606-64</t>
  </si>
  <si>
    <t>BBH080606-65</t>
  </si>
  <si>
    <t>BBH080606-66</t>
  </si>
  <si>
    <t>BBH080606-67</t>
  </si>
  <si>
    <t>BBH080606-68</t>
  </si>
  <si>
    <t>BBH080606-69</t>
  </si>
  <si>
    <t>BBH080606-70</t>
  </si>
  <si>
    <t>BBH080606-71</t>
  </si>
  <si>
    <t>BBH080606-72</t>
  </si>
  <si>
    <t>BBH080606-73</t>
  </si>
  <si>
    <t>BBH080606-74</t>
  </si>
  <si>
    <t>BBH080606-75</t>
  </si>
  <si>
    <t>BBH080606-76</t>
  </si>
  <si>
    <t>BBH080606-77</t>
  </si>
  <si>
    <t>BBH080606-78</t>
  </si>
  <si>
    <t>BBH080606-79</t>
  </si>
  <si>
    <t>BBH080606-80</t>
  </si>
  <si>
    <t>BBH080606-81</t>
  </si>
  <si>
    <t>BBH080606-82</t>
  </si>
  <si>
    <t>BBH080606-83</t>
  </si>
  <si>
    <t>BBH080606-84</t>
  </si>
  <si>
    <t>BBH080606-85</t>
  </si>
  <si>
    <t>BBH080606-86</t>
  </si>
  <si>
    <t>BBH080606-87</t>
  </si>
  <si>
    <t>BBH080606-88</t>
  </si>
  <si>
    <t>BBH080606-89</t>
  </si>
  <si>
    <t>BBH080606-90</t>
  </si>
  <si>
    <t>BBH080606-91</t>
  </si>
  <si>
    <t>BBH080606-92</t>
  </si>
  <si>
    <t>BBH080606-93</t>
  </si>
  <si>
    <t>BBH080606-94</t>
  </si>
  <si>
    <t>BBH080606-95</t>
  </si>
  <si>
    <t>BBH080606-96</t>
  </si>
  <si>
    <t>BBH080606-97</t>
  </si>
  <si>
    <t>BBH080606-98</t>
  </si>
  <si>
    <t>BBH080606-99</t>
  </si>
  <si>
    <t>BBH080606-100</t>
  </si>
  <si>
    <t>COMPANY 1001</t>
  </si>
  <si>
    <t>COMPANY 1002</t>
  </si>
  <si>
    <t>COMPANY 1003</t>
  </si>
  <si>
    <t>COMPANY 1004</t>
  </si>
  <si>
    <t>COMPANY 1005</t>
  </si>
  <si>
    <t>COMPANY 1006</t>
  </si>
  <si>
    <t>COMPANY 1007</t>
  </si>
  <si>
    <t>COMPANY 1008</t>
  </si>
  <si>
    <t>COMPANY 1009</t>
  </si>
  <si>
    <t>COMPANY 1010</t>
  </si>
  <si>
    <t>TAX AMOUNT</t>
  </si>
  <si>
    <t>TOTAL PURCHASE</t>
  </si>
  <si>
    <t>REGION</t>
  </si>
  <si>
    <t>NORTHWEST</t>
  </si>
  <si>
    <t>SOUTHWEST</t>
  </si>
  <si>
    <t>MIDWEST</t>
  </si>
  <si>
    <t>NORTHEAST</t>
  </si>
  <si>
    <t>SOUTHEAST</t>
  </si>
  <si>
    <t>QTR 1 SALES</t>
  </si>
  <si>
    <t>QTR 3 SALES</t>
  </si>
  <si>
    <t>QTR 4 SALES</t>
  </si>
  <si>
    <t>NORTHWEST REGION</t>
  </si>
  <si>
    <t>LOCATION</t>
  </si>
  <si>
    <t>SACRAMENTO</t>
  </si>
  <si>
    <t>SANFRANSCISO</t>
  </si>
  <si>
    <t>SAN DIEGO</t>
  </si>
  <si>
    <t>SEATTLE</t>
  </si>
  <si>
    <t>SPOKANE</t>
  </si>
  <si>
    <t>PROD 1</t>
  </si>
  <si>
    <t>PROD 2</t>
  </si>
  <si>
    <t>PROD 3</t>
  </si>
  <si>
    <t>PROD 4</t>
  </si>
  <si>
    <t>PROD 5</t>
  </si>
  <si>
    <t>PROD 6</t>
  </si>
  <si>
    <t>PROD 7</t>
  </si>
  <si>
    <t>PROD 8</t>
  </si>
  <si>
    <t>PROD 9</t>
  </si>
  <si>
    <t>PROD 10</t>
  </si>
  <si>
    <t>PROD 11</t>
  </si>
  <si>
    <t>PROD 12</t>
  </si>
  <si>
    <t>TOTAL</t>
  </si>
  <si>
    <t>`</t>
  </si>
  <si>
    <t>SOUTHWEST REGION</t>
  </si>
  <si>
    <t>TUCSON</t>
  </si>
  <si>
    <t>TOAS</t>
  </si>
  <si>
    <t>PHOENIX</t>
  </si>
  <si>
    <t>DALLAS</t>
  </si>
  <si>
    <t>FORT WORTH</t>
  </si>
  <si>
    <t>MIDWEST REGION</t>
  </si>
  <si>
    <t>NEW YORK</t>
  </si>
  <si>
    <t>BOSTON</t>
  </si>
  <si>
    <t>STAMFORD</t>
  </si>
  <si>
    <t>PROVIDENCE</t>
  </si>
  <si>
    <t>STOWE</t>
  </si>
  <si>
    <t>CINNCINATI</t>
  </si>
  <si>
    <t>KANSAS CITY</t>
  </si>
  <si>
    <t>ST PAUL</t>
  </si>
  <si>
    <t>MINNEAPOLIS</t>
  </si>
  <si>
    <t>TAMPA</t>
  </si>
  <si>
    <t>ORLANDO</t>
  </si>
  <si>
    <t>ATLANTA</t>
  </si>
  <si>
    <t>ASHEVILLE</t>
  </si>
  <si>
    <t>VIRGINIA BEACH</t>
  </si>
  <si>
    <t>QTR 2 SALES</t>
  </si>
  <si>
    <t>QUARTERLY SALES BY REGION</t>
  </si>
  <si>
    <t>PMT FUNCTION USED TO CALCULATE LOAN PAYMENT</t>
  </si>
  <si>
    <t>ANNUAL INTEREST RATE</t>
  </si>
  <si>
    <t>NUMBER OF MONTHLY PAYMENTS</t>
  </si>
  <si>
    <t>AMOUNT OF LOAN</t>
  </si>
  <si>
    <t>MONTHLY PAYMENT</t>
  </si>
  <si>
    <r>
      <t>PMT</t>
    </r>
    <r>
      <rPr>
        <sz val="14"/>
        <color indexed="8"/>
        <rFont val="Arial"/>
        <family val="2"/>
      </rPr>
      <t>(</t>
    </r>
    <r>
      <rPr>
        <b/>
        <sz val="14"/>
        <color indexed="8"/>
        <rFont val="Arial"/>
        <family val="2"/>
      </rPr>
      <t>RATE,NPER,PV)</t>
    </r>
  </si>
  <si>
    <t>Anne Smith</t>
  </si>
  <si>
    <t>Barbara Mandrell</t>
  </si>
  <si>
    <t>Tanya Tucker</t>
  </si>
  <si>
    <t>Dolly Parton</t>
  </si>
  <si>
    <t>Sales</t>
  </si>
  <si>
    <t>Bonus</t>
  </si>
  <si>
    <t>Taxes</t>
  </si>
  <si>
    <t>Linda Ronstadt</t>
  </si>
  <si>
    <t>George Jones</t>
  </si>
  <si>
    <t>Jackson Browne</t>
  </si>
  <si>
    <t>Emmylou Harris</t>
  </si>
  <si>
    <t>Gross Income</t>
  </si>
  <si>
    <t>Tax Rate</t>
  </si>
  <si>
    <t>Tax Table</t>
  </si>
  <si>
    <t>Stevie Nicks</t>
  </si>
  <si>
    <t>Barbara Streisand</t>
  </si>
  <si>
    <t>=VLOOKUP(E8,I8:K27,3)</t>
  </si>
  <si>
    <r>
      <t>E8</t>
    </r>
    <r>
      <rPr>
        <sz val="12"/>
        <rFont val="Arial"/>
      </rPr>
      <t xml:space="preserve"> is the cell you want to lookup </t>
    </r>
  </si>
  <si>
    <r>
      <t>I8:K27</t>
    </r>
    <r>
      <rPr>
        <sz val="12"/>
        <rFont val="Arial"/>
      </rPr>
      <t xml:space="preserve"> is the range of the table used to look up</t>
    </r>
  </si>
  <si>
    <r>
      <t>3</t>
    </r>
    <r>
      <rPr>
        <sz val="12"/>
        <rFont val="Arial"/>
      </rPr>
      <t xml:space="preserve"> is the number of the column used to return the value</t>
    </r>
  </si>
  <si>
    <t>2007 SALARY</t>
  </si>
  <si>
    <t>EMPLOYEE</t>
  </si>
  <si>
    <t>Mary Jones</t>
  </si>
  <si>
    <t>Paul Smith</t>
  </si>
  <si>
    <t>Barbra Waters</t>
  </si>
  <si>
    <t>John Jamison</t>
  </si>
  <si>
    <t>Susan Lee</t>
  </si>
  <si>
    <t>Carly Jones</t>
  </si>
  <si>
    <t>Ramona Brown</t>
  </si>
  <si>
    <t>Kathy Lee</t>
  </si>
  <si>
    <t>PROJECTED SALARY INCREASE</t>
  </si>
  <si>
    <t>2008 INCREASE</t>
  </si>
  <si>
    <t>2008 SALARY</t>
  </si>
  <si>
    <t>$150,000 Loan; 7%, 30 year</t>
  </si>
  <si>
    <t>$150,000 Loan; 7%, 20 year</t>
  </si>
  <si>
    <t>$150,000 Loan; 7%, 15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</si>
</sst>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/>
    </xf>
    <xf numFmtId="44" fontId="0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/>
    <xf numFmtId="44" fontId="4" fillId="0" borderId="0" xfId="1" applyFont="1" applyFill="1"/>
    <xf numFmtId="44" fontId="1" fillId="0" borderId="0" xfId="1"/>
    <xf numFmtId="44" fontId="6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3" borderId="16" xfId="0" applyFont="1" applyFill="1" applyBorder="1"/>
    <xf numFmtId="0" fontId="7" fillId="3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5" fontId="7" fillId="2" borderId="18" xfId="1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8" fontId="7" fillId="3" borderId="12" xfId="0" applyNumberFormat="1" applyFont="1" applyFill="1" applyBorder="1" applyAlignment="1">
      <alignment horizontal="center"/>
    </xf>
    <xf numFmtId="0" fontId="10" fillId="0" borderId="0" xfId="0" applyFont="1"/>
    <xf numFmtId="44" fontId="10" fillId="0" borderId="0" xfId="0" applyNumberFormat="1" applyFont="1"/>
    <xf numFmtId="164" fontId="10" fillId="0" borderId="0" xfId="2" applyNumberFormat="1" applyFont="1" applyAlignment="1">
      <alignment horizontal="center"/>
    </xf>
    <xf numFmtId="0" fontId="0" fillId="3" borderId="20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1" xfId="2" applyNumberFormat="1" applyFont="1" applyFill="1" applyBorder="1" applyAlignment="1">
      <alignment horizontal="center"/>
    </xf>
    <xf numFmtId="164" fontId="0" fillId="3" borderId="12" xfId="2" applyNumberFormat="1" applyFont="1" applyFill="1" applyBorder="1" applyAlignment="1">
      <alignment horizontal="center"/>
    </xf>
    <xf numFmtId="44" fontId="10" fillId="0" borderId="0" xfId="0" applyNumberFormat="1" applyFont="1" applyBorder="1"/>
    <xf numFmtId="44" fontId="10" fillId="3" borderId="17" xfId="0" applyNumberFormat="1" applyFont="1" applyFill="1" applyBorder="1"/>
    <xf numFmtId="44" fontId="10" fillId="3" borderId="0" xfId="0" applyNumberFormat="1" applyFont="1" applyFill="1" applyBorder="1"/>
    <xf numFmtId="44" fontId="10" fillId="3" borderId="21" xfId="0" applyNumberFormat="1" applyFont="1" applyFill="1" applyBorder="1"/>
    <xf numFmtId="44" fontId="10" fillId="3" borderId="11" xfId="0" applyNumberFormat="1" applyFont="1" applyFill="1" applyBorder="1"/>
    <xf numFmtId="44" fontId="10" fillId="3" borderId="12" xfId="0" applyNumberFormat="1" applyFont="1" applyFill="1" applyBorder="1"/>
    <xf numFmtId="0" fontId="11" fillId="3" borderId="20" xfId="0" applyFont="1" applyFill="1" applyBorder="1"/>
    <xf numFmtId="0" fontId="11" fillId="3" borderId="19" xfId="0" applyFont="1" applyFill="1" applyBorder="1"/>
    <xf numFmtId="44" fontId="2" fillId="0" borderId="0" xfId="0" applyNumberFormat="1" applyFont="1" applyBorder="1"/>
    <xf numFmtId="164" fontId="2" fillId="0" borderId="0" xfId="2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10" fontId="7" fillId="2" borderId="18" xfId="0" applyNumberFormat="1" applyFont="1" applyFill="1" applyBorder="1" applyAlignment="1">
      <alignment horizontal="center"/>
    </xf>
    <xf numFmtId="0" fontId="10" fillId="4" borderId="0" xfId="0" applyFont="1" applyFill="1" applyBorder="1"/>
    <xf numFmtId="44" fontId="10" fillId="4" borderId="0" xfId="0" applyNumberFormat="1" applyFont="1" applyFill="1" applyBorder="1"/>
    <xf numFmtId="164" fontId="10" fillId="4" borderId="0" xfId="2" applyNumberFormat="1" applyFont="1" applyFill="1" applyBorder="1" applyAlignment="1">
      <alignment horizontal="center"/>
    </xf>
    <xf numFmtId="0" fontId="10" fillId="0" borderId="0" xfId="0" applyFont="1" applyBorder="1"/>
    <xf numFmtId="0" fontId="4" fillId="4" borderId="0" xfId="0" applyFont="1" applyFill="1"/>
    <xf numFmtId="0" fontId="4" fillId="5" borderId="1" xfId="0" applyFont="1" applyFill="1" applyBorder="1" applyAlignment="1">
      <alignment horizontal="center" wrapText="1"/>
    </xf>
    <xf numFmtId="44" fontId="4" fillId="0" borderId="0" xfId="0" applyNumberFormat="1" applyFont="1"/>
    <xf numFmtId="0" fontId="4" fillId="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0" xfId="1" applyNumberFormat="1" applyFont="1"/>
    <xf numFmtId="165" fontId="2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" borderId="16" xfId="0" quotePrefix="1" applyFont="1" applyFill="1" applyBorder="1" applyAlignment="1">
      <alignment horizontal="center"/>
    </xf>
    <xf numFmtId="0" fontId="2" fillId="3" borderId="26" xfId="0" quotePrefix="1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19050</xdr:rowOff>
    </xdr:from>
    <xdr:to>
      <xdr:col>7</xdr:col>
      <xdr:colOff>47625</xdr:colOff>
      <xdr:row>8</xdr:row>
      <xdr:rowOff>142875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115050" y="428625"/>
          <a:ext cx="3219450" cy="13716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NOTE: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ANNUAL PERCENTAGE RATE MUST BE DIVIDED BY 12  IN THE FORMULA SINCE WE ARE CALCULATING MONTHLY PAYMENTS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ALSO, IF YOU WANT THE PAYMENT OF LOAN AMOUNT TO BE POSITIVE, USE A NEGATIVE AMOUNT OF LOAN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152400</xdr:rowOff>
    </xdr:from>
    <xdr:to>
      <xdr:col>5</xdr:col>
      <xdr:colOff>0</xdr:colOff>
      <xdr:row>34</xdr:row>
      <xdr:rowOff>95250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76200" y="1447800"/>
          <a:ext cx="4095750" cy="4152900"/>
        </a:xfrm>
        <a:prstGeom prst="rect">
          <a:avLst/>
        </a:prstGeom>
        <a:solidFill>
          <a:srgbClr val="FFFFCC"/>
        </a:solidFill>
        <a:ln w="25400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I HAVE CREATED A VALIDATION DROP DOWN LIST IN COLUMN A ALREADY.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CLICK CELL A2,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THEN CLICK THE ARROW TO SEE MY LIST.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TRY TO CREATE YOUR OWN FOR COLUMN C.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CLICK ON CELL C2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SELECT DATA ON THE MENU BAR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CLICK ON VALIDATION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CHOOSE LIST IN THE ALLOW DROP DOWN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THEN TYPE YOUR LIST IN THE SOURCE FIELD USING COMMAS TO SEPARATE ITEMS IN THE LIST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CLICK OK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NOW YOU SHOULD SEE A SMALL BLACK ARROW DEPICTING A DROP DOWN LIST IN CELL C2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WHEN YOU CLICK ON THE ARROW, YOUR LIST OF ITEMS SHOULD SHOW.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rrowheads="1"/>
        </xdr:cNvSpPr>
      </xdr:nvSpPr>
      <xdr:spPr bwMode="auto">
        <a:xfrm>
          <a:off x="609600" y="200025"/>
          <a:ext cx="5953125" cy="2543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opLeftCell="A13" workbookViewId="0">
      <selection activeCell="C22" sqref="C22"/>
    </sheetView>
  </sheetViews>
  <sheetFormatPr defaultRowHeight="13.2" x14ac:dyDescent="0.25"/>
  <cols>
    <col min="1" max="1" width="5" customWidth="1"/>
    <col min="2" max="2" width="50.5546875" customWidth="1"/>
    <col min="3" max="3" width="26.5546875" style="1" customWidth="1"/>
    <col min="5" max="5" width="29.6640625" bestFit="1" customWidth="1"/>
  </cols>
  <sheetData>
    <row r="1" spans="2:7" ht="13.8" thickBot="1" x14ac:dyDescent="0.3">
      <c r="B1" t="s">
        <v>207</v>
      </c>
    </row>
    <row r="2" spans="2:7" ht="18" thickBot="1" x14ac:dyDescent="0.35">
      <c r="B2" s="32" t="s">
        <v>168</v>
      </c>
      <c r="C2" s="33"/>
      <c r="E2" s="72" t="s">
        <v>173</v>
      </c>
      <c r="F2" s="73"/>
      <c r="G2" s="74"/>
    </row>
    <row r="3" spans="2:7" ht="17.399999999999999" x14ac:dyDescent="0.3">
      <c r="B3" s="34" t="s">
        <v>169</v>
      </c>
      <c r="C3" s="59">
        <v>7.0000000000000007E-2</v>
      </c>
    </row>
    <row r="4" spans="2:7" ht="17.399999999999999" x14ac:dyDescent="0.3">
      <c r="B4" s="34" t="s">
        <v>170</v>
      </c>
      <c r="C4" s="35">
        <f>12*30</f>
        <v>360</v>
      </c>
    </row>
    <row r="5" spans="2:7" ht="17.399999999999999" x14ac:dyDescent="0.3">
      <c r="B5" s="34" t="s">
        <v>171</v>
      </c>
      <c r="C5" s="36">
        <v>150000</v>
      </c>
    </row>
    <row r="6" spans="2:7" ht="18" thickBot="1" x14ac:dyDescent="0.35">
      <c r="B6" s="37" t="s">
        <v>172</v>
      </c>
      <c r="C6" s="38"/>
    </row>
    <row r="10" spans="2:7" x14ac:dyDescent="0.25">
      <c r="B10" t="s">
        <v>208</v>
      </c>
    </row>
    <row r="11" spans="2:7" ht="17.399999999999999" x14ac:dyDescent="0.3">
      <c r="B11" s="34" t="s">
        <v>169</v>
      </c>
      <c r="C11" s="59">
        <v>7.0000000000000007E-2</v>
      </c>
    </row>
    <row r="12" spans="2:7" ht="17.399999999999999" x14ac:dyDescent="0.3">
      <c r="B12" s="34" t="s">
        <v>170</v>
      </c>
      <c r="C12" s="35">
        <f>12*20</f>
        <v>240</v>
      </c>
    </row>
    <row r="13" spans="2:7" ht="17.399999999999999" x14ac:dyDescent="0.3">
      <c r="B13" s="34" t="s">
        <v>171</v>
      </c>
      <c r="C13" s="36">
        <v>150000</v>
      </c>
    </row>
    <row r="14" spans="2:7" ht="18" thickBot="1" x14ac:dyDescent="0.35">
      <c r="B14" s="37" t="s">
        <v>172</v>
      </c>
      <c r="C14" s="38"/>
    </row>
    <row r="19" spans="2:3" x14ac:dyDescent="0.25">
      <c r="B19" t="s">
        <v>209</v>
      </c>
    </row>
    <row r="20" spans="2:3" ht="17.399999999999999" x14ac:dyDescent="0.3">
      <c r="B20" s="34" t="s">
        <v>169</v>
      </c>
      <c r="C20" s="59">
        <v>7.0000000000000007E-2</v>
      </c>
    </row>
    <row r="21" spans="2:3" ht="17.399999999999999" x14ac:dyDescent="0.3">
      <c r="B21" s="34" t="s">
        <v>170</v>
      </c>
      <c r="C21" s="35">
        <v>180</v>
      </c>
    </row>
    <row r="22" spans="2:3" ht="17.399999999999999" x14ac:dyDescent="0.3">
      <c r="B22" s="34" t="s">
        <v>171</v>
      </c>
      <c r="C22" s="36">
        <v>150000</v>
      </c>
    </row>
    <row r="23" spans="2:3" ht="18" thickBot="1" x14ac:dyDescent="0.35">
      <c r="B23" s="37" t="s">
        <v>172</v>
      </c>
      <c r="C23" s="38"/>
    </row>
  </sheetData>
  <mergeCells count="1">
    <mergeCell ref="E2:G2"/>
  </mergeCells>
  <phoneticPr fontId="3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tabSelected="1" workbookViewId="0">
      <selection activeCell="F5" sqref="F5"/>
    </sheetView>
  </sheetViews>
  <sheetFormatPr defaultRowHeight="13.2" x14ac:dyDescent="0.25"/>
  <cols>
    <col min="1" max="1" width="21.88671875" customWidth="1"/>
    <col min="2" max="2" width="14.5546875" customWidth="1"/>
    <col min="3" max="3" width="24.44140625" customWidth="1"/>
    <col min="4" max="4" width="21.5546875" customWidth="1"/>
  </cols>
  <sheetData>
    <row r="1" spans="1:4" ht="33" customHeight="1" thickBot="1" x14ac:dyDescent="0.3">
      <c r="A1" s="67" t="s">
        <v>204</v>
      </c>
      <c r="B1" s="71">
        <v>4.675E-2</v>
      </c>
    </row>
    <row r="2" spans="1:4" x14ac:dyDescent="0.25">
      <c r="A2" s="68"/>
    </row>
    <row r="3" spans="1:4" x14ac:dyDescent="0.25">
      <c r="A3" s="69" t="s">
        <v>195</v>
      </c>
      <c r="B3" s="65" t="s">
        <v>194</v>
      </c>
      <c r="C3" s="65" t="s">
        <v>205</v>
      </c>
      <c r="D3" s="65" t="s">
        <v>206</v>
      </c>
    </row>
    <row r="4" spans="1:4" x14ac:dyDescent="0.25">
      <c r="A4" s="7" t="s">
        <v>196</v>
      </c>
      <c r="B4" s="70">
        <v>73787</v>
      </c>
      <c r="C4" s="66">
        <f>B4*B1</f>
        <v>3449.54225</v>
      </c>
      <c r="D4" s="66">
        <f>C4+B4</f>
        <v>77236.542249999999</v>
      </c>
    </row>
    <row r="5" spans="1:4" x14ac:dyDescent="0.25">
      <c r="A5" s="7" t="s">
        <v>197</v>
      </c>
      <c r="B5" s="70">
        <v>64605</v>
      </c>
      <c r="C5" s="66"/>
      <c r="D5" s="7"/>
    </row>
    <row r="6" spans="1:4" x14ac:dyDescent="0.25">
      <c r="A6" s="7" t="s">
        <v>198</v>
      </c>
      <c r="B6" s="70">
        <v>39672</v>
      </c>
      <c r="C6" s="66"/>
      <c r="D6" s="7"/>
    </row>
    <row r="7" spans="1:4" x14ac:dyDescent="0.25">
      <c r="A7" s="7" t="s">
        <v>199</v>
      </c>
      <c r="B7" s="70">
        <v>42903</v>
      </c>
      <c r="C7" s="66"/>
      <c r="D7" s="7"/>
    </row>
    <row r="8" spans="1:4" x14ac:dyDescent="0.25">
      <c r="A8" s="7" t="s">
        <v>200</v>
      </c>
      <c r="B8" s="70">
        <v>94524</v>
      </c>
      <c r="C8" s="66"/>
      <c r="D8" s="7"/>
    </row>
    <row r="9" spans="1:4" x14ac:dyDescent="0.25">
      <c r="A9" s="7" t="s">
        <v>201</v>
      </c>
      <c r="B9" s="70">
        <v>80252</v>
      </c>
      <c r="C9" s="66"/>
      <c r="D9" s="7"/>
    </row>
    <row r="10" spans="1:4" x14ac:dyDescent="0.25">
      <c r="A10" s="7" t="s">
        <v>202</v>
      </c>
      <c r="B10" s="70">
        <v>71311</v>
      </c>
      <c r="C10" s="66"/>
      <c r="D10" s="7"/>
    </row>
    <row r="11" spans="1:4" x14ac:dyDescent="0.25">
      <c r="A11" s="7" t="s">
        <v>203</v>
      </c>
      <c r="B11" s="70">
        <v>96813</v>
      </c>
      <c r="C11" s="66"/>
      <c r="D11" s="7"/>
    </row>
    <row r="12" spans="1:4" x14ac:dyDescent="0.25">
      <c r="B12" s="7"/>
      <c r="C12" s="7"/>
      <c r="D12" s="7"/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workbookViewId="0">
      <selection activeCell="B2" sqref="B2"/>
    </sheetView>
  </sheetViews>
  <sheetFormatPr defaultRowHeight="13.2" x14ac:dyDescent="0.25"/>
  <cols>
    <col min="1" max="1" width="17.33203125" style="1" bestFit="1" customWidth="1"/>
    <col min="2" max="2" width="32.5546875" style="1" customWidth="1"/>
    <col min="3" max="5" width="17.109375" style="6" customWidth="1"/>
  </cols>
  <sheetData>
    <row r="1" spans="1:5" s="2" customFormat="1" ht="31.2" x14ac:dyDescent="0.25">
      <c r="A1" s="3" t="s">
        <v>0</v>
      </c>
      <c r="B1" s="3" t="s">
        <v>1</v>
      </c>
      <c r="C1" s="4" t="s">
        <v>2</v>
      </c>
      <c r="D1" s="4" t="s">
        <v>113</v>
      </c>
      <c r="E1" s="4" t="s">
        <v>114</v>
      </c>
    </row>
    <row r="2" spans="1:5" x14ac:dyDescent="0.25">
      <c r="A2" s="1" t="s">
        <v>3</v>
      </c>
      <c r="B2" s="1" t="s">
        <v>103</v>
      </c>
      <c r="C2" s="5">
        <v>7904.0886397068407</v>
      </c>
      <c r="D2" s="5">
        <f>C2*0.0875</f>
        <v>691.60775597434849</v>
      </c>
      <c r="E2" s="5">
        <f t="shared" ref="E2:E33" si="0">D2+C2</f>
        <v>8595.6963956811887</v>
      </c>
    </row>
    <row r="3" spans="1:5" x14ac:dyDescent="0.25">
      <c r="A3" s="1" t="s">
        <v>4</v>
      </c>
      <c r="B3" s="1" t="s">
        <v>104</v>
      </c>
      <c r="C3" s="5">
        <v>3832.3933824744395</v>
      </c>
      <c r="D3" s="5">
        <f t="shared" ref="D3:D66" si="1">C3*0.0875</f>
        <v>335.33442096651345</v>
      </c>
      <c r="E3" s="5">
        <f t="shared" si="0"/>
        <v>4167.7278034409528</v>
      </c>
    </row>
    <row r="4" spans="1:5" x14ac:dyDescent="0.25">
      <c r="A4" s="1" t="s">
        <v>5</v>
      </c>
      <c r="B4" s="1" t="s">
        <v>105</v>
      </c>
      <c r="C4" s="5">
        <v>9634.2843961676735</v>
      </c>
      <c r="D4" s="5">
        <f t="shared" si="1"/>
        <v>842.99988466467141</v>
      </c>
      <c r="E4" s="5">
        <f t="shared" si="0"/>
        <v>10477.284280832346</v>
      </c>
    </row>
    <row r="5" spans="1:5" x14ac:dyDescent="0.25">
      <c r="A5" s="1" t="s">
        <v>6</v>
      </c>
      <c r="B5" s="1" t="s">
        <v>106</v>
      </c>
      <c r="C5" s="5">
        <v>9995.1916536321405</v>
      </c>
      <c r="D5" s="5">
        <f t="shared" si="1"/>
        <v>874.5792696928122</v>
      </c>
      <c r="E5" s="5">
        <f t="shared" si="0"/>
        <v>10869.770923324953</v>
      </c>
    </row>
    <row r="6" spans="1:5" x14ac:dyDescent="0.25">
      <c r="A6" s="1" t="s">
        <v>7</v>
      </c>
      <c r="B6" s="1" t="s">
        <v>107</v>
      </c>
      <c r="C6" s="5">
        <v>9069.8814533784061</v>
      </c>
      <c r="D6" s="5">
        <f t="shared" si="1"/>
        <v>793.61462717061045</v>
      </c>
      <c r="E6" s="5">
        <f t="shared" si="0"/>
        <v>9863.4960805490173</v>
      </c>
    </row>
    <row r="7" spans="1:5" x14ac:dyDescent="0.25">
      <c r="A7" s="1" t="s">
        <v>8</v>
      </c>
      <c r="B7" s="1" t="s">
        <v>108</v>
      </c>
      <c r="C7" s="5">
        <v>5826.771374834987</v>
      </c>
      <c r="D7" s="5">
        <f t="shared" si="1"/>
        <v>509.84249529806135</v>
      </c>
      <c r="E7" s="5">
        <f t="shared" si="0"/>
        <v>6336.6138701330483</v>
      </c>
    </row>
    <row r="8" spans="1:5" x14ac:dyDescent="0.25">
      <c r="A8" s="1" t="s">
        <v>9</v>
      </c>
      <c r="B8" s="1" t="s">
        <v>109</v>
      </c>
      <c r="C8" s="5">
        <v>5478.3530562945625</v>
      </c>
      <c r="D8" s="5">
        <f t="shared" si="1"/>
        <v>479.35589242577419</v>
      </c>
      <c r="E8" s="5">
        <f t="shared" si="0"/>
        <v>5957.7089487203366</v>
      </c>
    </row>
    <row r="9" spans="1:5" x14ac:dyDescent="0.25">
      <c r="A9" s="1" t="s">
        <v>10</v>
      </c>
      <c r="B9" s="1" t="s">
        <v>110</v>
      </c>
      <c r="C9" s="5">
        <v>2364.7182009776111</v>
      </c>
      <c r="D9" s="5">
        <f t="shared" si="1"/>
        <v>206.91284258554097</v>
      </c>
      <c r="E9" s="5">
        <f t="shared" si="0"/>
        <v>2571.6310435631522</v>
      </c>
    </row>
    <row r="10" spans="1:5" x14ac:dyDescent="0.25">
      <c r="A10" s="1" t="s">
        <v>11</v>
      </c>
      <c r="B10" s="1" t="s">
        <v>111</v>
      </c>
      <c r="C10" s="5">
        <v>8606.5987663268679</v>
      </c>
      <c r="D10" s="5">
        <f t="shared" si="1"/>
        <v>753.07739205360087</v>
      </c>
      <c r="E10" s="5">
        <f t="shared" si="0"/>
        <v>9359.6761583804691</v>
      </c>
    </row>
    <row r="11" spans="1:5" x14ac:dyDescent="0.25">
      <c r="A11" s="1" t="s">
        <v>12</v>
      </c>
      <c r="B11" s="1" t="s">
        <v>112</v>
      </c>
      <c r="C11" s="5">
        <v>4628.6774419676394</v>
      </c>
      <c r="D11" s="5">
        <f t="shared" si="1"/>
        <v>405.00927617216843</v>
      </c>
      <c r="E11" s="5">
        <f t="shared" si="0"/>
        <v>5033.6867181398075</v>
      </c>
    </row>
    <row r="12" spans="1:5" x14ac:dyDescent="0.25">
      <c r="A12" s="1" t="s">
        <v>13</v>
      </c>
      <c r="B12" s="1" t="s">
        <v>103</v>
      </c>
      <c r="C12" s="5">
        <v>1694.5147693550243</v>
      </c>
      <c r="D12" s="5">
        <f t="shared" si="1"/>
        <v>148.27004231856461</v>
      </c>
      <c r="E12" s="5">
        <f t="shared" si="0"/>
        <v>1842.784811673589</v>
      </c>
    </row>
    <row r="13" spans="1:5" x14ac:dyDescent="0.25">
      <c r="A13" s="1" t="s">
        <v>14</v>
      </c>
      <c r="B13" s="1" t="s">
        <v>104</v>
      </c>
      <c r="C13" s="5">
        <v>1028.7769158207373</v>
      </c>
      <c r="D13" s="5">
        <f t="shared" si="1"/>
        <v>90.017980134314499</v>
      </c>
      <c r="E13" s="5">
        <f t="shared" si="0"/>
        <v>1118.7948959550517</v>
      </c>
    </row>
    <row r="14" spans="1:5" x14ac:dyDescent="0.25">
      <c r="A14" s="1" t="s">
        <v>15</v>
      </c>
      <c r="B14" s="1" t="s">
        <v>105</v>
      </c>
      <c r="C14" s="5">
        <v>5294.794567090622</v>
      </c>
      <c r="D14" s="5">
        <f t="shared" si="1"/>
        <v>463.2945246204294</v>
      </c>
      <c r="E14" s="5">
        <f t="shared" si="0"/>
        <v>5758.089091711051</v>
      </c>
    </row>
    <row r="15" spans="1:5" x14ac:dyDescent="0.25">
      <c r="A15" s="1" t="s">
        <v>16</v>
      </c>
      <c r="B15" s="1" t="s">
        <v>106</v>
      </c>
      <c r="C15" s="5">
        <v>2999.4203719776815</v>
      </c>
      <c r="D15" s="5">
        <f t="shared" si="1"/>
        <v>262.44928254804711</v>
      </c>
      <c r="E15" s="5">
        <f t="shared" si="0"/>
        <v>3261.8696545257285</v>
      </c>
    </row>
    <row r="16" spans="1:5" x14ac:dyDescent="0.25">
      <c r="A16" s="1" t="s">
        <v>17</v>
      </c>
      <c r="B16" s="1" t="s">
        <v>107</v>
      </c>
      <c r="C16" s="5">
        <v>9611.2676516932297</v>
      </c>
      <c r="D16" s="5">
        <f t="shared" si="1"/>
        <v>840.98591952315758</v>
      </c>
      <c r="E16" s="5">
        <f t="shared" si="0"/>
        <v>10452.253571216388</v>
      </c>
    </row>
    <row r="17" spans="1:5" x14ac:dyDescent="0.25">
      <c r="A17" s="1" t="s">
        <v>18</v>
      </c>
      <c r="B17" s="1" t="s">
        <v>108</v>
      </c>
      <c r="C17" s="5">
        <v>2466.2897977070752</v>
      </c>
      <c r="D17" s="5">
        <f t="shared" si="1"/>
        <v>215.80035729936907</v>
      </c>
      <c r="E17" s="5">
        <f t="shared" si="0"/>
        <v>2682.0901550064441</v>
      </c>
    </row>
    <row r="18" spans="1:5" x14ac:dyDescent="0.25">
      <c r="A18" s="1" t="s">
        <v>19</v>
      </c>
      <c r="B18" s="1" t="s">
        <v>109</v>
      </c>
      <c r="C18" s="5">
        <v>1251.8485390594415</v>
      </c>
      <c r="D18" s="5">
        <f t="shared" si="1"/>
        <v>109.53674716770112</v>
      </c>
      <c r="E18" s="5">
        <f t="shared" si="0"/>
        <v>1361.3852862271426</v>
      </c>
    </row>
    <row r="19" spans="1:5" x14ac:dyDescent="0.25">
      <c r="A19" s="1" t="s">
        <v>20</v>
      </c>
      <c r="B19" s="1" t="s">
        <v>110</v>
      </c>
      <c r="C19" s="5">
        <v>7801.6013149625005</v>
      </c>
      <c r="D19" s="5">
        <f t="shared" si="1"/>
        <v>682.64011505921872</v>
      </c>
      <c r="E19" s="5">
        <f t="shared" si="0"/>
        <v>8484.2414300217188</v>
      </c>
    </row>
    <row r="20" spans="1:5" x14ac:dyDescent="0.25">
      <c r="A20" s="1" t="s">
        <v>21</v>
      </c>
      <c r="B20" s="1" t="s">
        <v>111</v>
      </c>
      <c r="C20" s="5">
        <v>4634.8073780904551</v>
      </c>
      <c r="D20" s="5">
        <f t="shared" si="1"/>
        <v>405.5456455829148</v>
      </c>
      <c r="E20" s="5">
        <f t="shared" si="0"/>
        <v>5040.3530236733695</v>
      </c>
    </row>
    <row r="21" spans="1:5" x14ac:dyDescent="0.25">
      <c r="A21" s="1" t="s">
        <v>22</v>
      </c>
      <c r="B21" s="1" t="s">
        <v>112</v>
      </c>
      <c r="C21" s="5">
        <v>758.83077491484482</v>
      </c>
      <c r="D21" s="5">
        <f t="shared" si="1"/>
        <v>66.397692805048919</v>
      </c>
      <c r="E21" s="5">
        <f t="shared" si="0"/>
        <v>825.22846771989373</v>
      </c>
    </row>
    <row r="22" spans="1:5" x14ac:dyDescent="0.25">
      <c r="A22" s="1" t="s">
        <v>23</v>
      </c>
      <c r="B22" s="1" t="s">
        <v>103</v>
      </c>
      <c r="C22" s="5">
        <v>1820.9415517436623</v>
      </c>
      <c r="D22" s="5">
        <f t="shared" si="1"/>
        <v>159.33238577757044</v>
      </c>
      <c r="E22" s="5">
        <f t="shared" si="0"/>
        <v>1980.2739375212327</v>
      </c>
    </row>
    <row r="23" spans="1:5" x14ac:dyDescent="0.25">
      <c r="A23" s="1" t="s">
        <v>24</v>
      </c>
      <c r="B23" s="1" t="s">
        <v>104</v>
      </c>
      <c r="C23" s="5">
        <v>8934.8688198947257</v>
      </c>
      <c r="D23" s="5">
        <f t="shared" si="1"/>
        <v>781.80102174078843</v>
      </c>
      <c r="E23" s="5">
        <f t="shared" si="0"/>
        <v>9716.6698416355139</v>
      </c>
    </row>
    <row r="24" spans="1:5" x14ac:dyDescent="0.25">
      <c r="A24" s="1" t="s">
        <v>25</v>
      </c>
      <c r="B24" s="1" t="s">
        <v>105</v>
      </c>
      <c r="C24" s="5">
        <v>7169.9226817799126</v>
      </c>
      <c r="D24" s="5">
        <f t="shared" si="1"/>
        <v>627.3682346557423</v>
      </c>
      <c r="E24" s="5">
        <f t="shared" si="0"/>
        <v>7797.2909164356552</v>
      </c>
    </row>
    <row r="25" spans="1:5" x14ac:dyDescent="0.25">
      <c r="A25" s="1" t="s">
        <v>26</v>
      </c>
      <c r="B25" s="1" t="s">
        <v>106</v>
      </c>
      <c r="C25" s="5">
        <v>9769.7062318424105</v>
      </c>
      <c r="D25" s="5">
        <f t="shared" si="1"/>
        <v>854.84929528621092</v>
      </c>
      <c r="E25" s="5">
        <f t="shared" si="0"/>
        <v>10624.555527128621</v>
      </c>
    </row>
    <row r="26" spans="1:5" x14ac:dyDescent="0.25">
      <c r="A26" s="1" t="s">
        <v>27</v>
      </c>
      <c r="B26" s="1" t="s">
        <v>107</v>
      </c>
      <c r="C26" s="5">
        <v>3449.9489581341704</v>
      </c>
      <c r="D26" s="5">
        <f t="shared" si="1"/>
        <v>301.87053383673987</v>
      </c>
      <c r="E26" s="5">
        <f t="shared" si="0"/>
        <v>3751.8194919709103</v>
      </c>
    </row>
    <row r="27" spans="1:5" x14ac:dyDescent="0.25">
      <c r="A27" s="1" t="s">
        <v>28</v>
      </c>
      <c r="B27" s="1" t="s">
        <v>108</v>
      </c>
      <c r="C27" s="5">
        <v>2128.1774228021709</v>
      </c>
      <c r="D27" s="5">
        <f t="shared" si="1"/>
        <v>186.21552449518995</v>
      </c>
      <c r="E27" s="5">
        <f t="shared" si="0"/>
        <v>2314.3929472973609</v>
      </c>
    </row>
    <row r="28" spans="1:5" x14ac:dyDescent="0.25">
      <c r="A28" s="1" t="s">
        <v>29</v>
      </c>
      <c r="B28" s="1" t="s">
        <v>109</v>
      </c>
      <c r="C28" s="5">
        <v>407.29616623640828</v>
      </c>
      <c r="D28" s="5">
        <f t="shared" si="1"/>
        <v>35.63841454568572</v>
      </c>
      <c r="E28" s="5">
        <f t="shared" si="0"/>
        <v>442.93458078209403</v>
      </c>
    </row>
    <row r="29" spans="1:5" x14ac:dyDescent="0.25">
      <c r="A29" s="1" t="s">
        <v>30</v>
      </c>
      <c r="B29" s="1" t="s">
        <v>110</v>
      </c>
      <c r="C29" s="5">
        <v>5640.5562740131199</v>
      </c>
      <c r="D29" s="5">
        <f t="shared" si="1"/>
        <v>493.54867397614794</v>
      </c>
      <c r="E29" s="5">
        <f t="shared" si="0"/>
        <v>6134.1049479892681</v>
      </c>
    </row>
    <row r="30" spans="1:5" x14ac:dyDescent="0.25">
      <c r="A30" s="1" t="s">
        <v>31</v>
      </c>
      <c r="B30" s="1" t="s">
        <v>111</v>
      </c>
      <c r="C30" s="5">
        <v>2275.4974060886648</v>
      </c>
      <c r="D30" s="5">
        <f t="shared" si="1"/>
        <v>199.10602303275815</v>
      </c>
      <c r="E30" s="5">
        <f t="shared" si="0"/>
        <v>2474.6034291214228</v>
      </c>
    </row>
    <row r="31" spans="1:5" x14ac:dyDescent="0.25">
      <c r="A31" s="1" t="s">
        <v>32</v>
      </c>
      <c r="B31" s="1" t="s">
        <v>112</v>
      </c>
      <c r="C31" s="5">
        <v>5918.083163979848</v>
      </c>
      <c r="D31" s="5">
        <f t="shared" si="1"/>
        <v>517.83227684823669</v>
      </c>
      <c r="E31" s="5">
        <f t="shared" si="0"/>
        <v>6435.9154408280847</v>
      </c>
    </row>
    <row r="32" spans="1:5" x14ac:dyDescent="0.25">
      <c r="A32" s="1" t="s">
        <v>33</v>
      </c>
      <c r="B32" s="1" t="s">
        <v>103</v>
      </c>
      <c r="C32" s="5">
        <v>5636.0139660889126</v>
      </c>
      <c r="D32" s="5">
        <f t="shared" si="1"/>
        <v>493.1512220327798</v>
      </c>
      <c r="E32" s="5">
        <f t="shared" si="0"/>
        <v>6129.1651881216922</v>
      </c>
    </row>
    <row r="33" spans="1:5" x14ac:dyDescent="0.25">
      <c r="A33" s="1" t="s">
        <v>34</v>
      </c>
      <c r="B33" s="1" t="s">
        <v>104</v>
      </c>
      <c r="C33" s="5">
        <v>7363.8941640755547</v>
      </c>
      <c r="D33" s="5">
        <f t="shared" si="1"/>
        <v>644.34073935661104</v>
      </c>
      <c r="E33" s="5">
        <f t="shared" si="0"/>
        <v>8008.234903432166</v>
      </c>
    </row>
    <row r="34" spans="1:5" x14ac:dyDescent="0.25">
      <c r="A34" s="1" t="s">
        <v>35</v>
      </c>
      <c r="B34" s="1" t="s">
        <v>105</v>
      </c>
      <c r="C34" s="5">
        <v>382.02912021453983</v>
      </c>
      <c r="D34" s="5">
        <f t="shared" si="1"/>
        <v>33.427548018772235</v>
      </c>
      <c r="E34" s="5">
        <f t="shared" ref="E34:E65" si="2">D34+C34</f>
        <v>415.45666823331209</v>
      </c>
    </row>
    <row r="35" spans="1:5" x14ac:dyDescent="0.25">
      <c r="A35" s="1" t="s">
        <v>36</v>
      </c>
      <c r="B35" s="1" t="s">
        <v>106</v>
      </c>
      <c r="C35" s="5">
        <v>1706.0659142843381</v>
      </c>
      <c r="D35" s="5">
        <f t="shared" si="1"/>
        <v>149.28076749987957</v>
      </c>
      <c r="E35" s="5">
        <f t="shared" si="2"/>
        <v>1855.3466817842177</v>
      </c>
    </row>
    <row r="36" spans="1:5" x14ac:dyDescent="0.25">
      <c r="A36" s="1" t="s">
        <v>37</v>
      </c>
      <c r="B36" s="1" t="s">
        <v>107</v>
      </c>
      <c r="C36" s="5">
        <v>3249.4292685530345</v>
      </c>
      <c r="D36" s="5">
        <f t="shared" si="1"/>
        <v>284.32506099839048</v>
      </c>
      <c r="E36" s="5">
        <f t="shared" si="2"/>
        <v>3533.7543295514251</v>
      </c>
    </row>
    <row r="37" spans="1:5" x14ac:dyDescent="0.25">
      <c r="A37" s="1" t="s">
        <v>38</v>
      </c>
      <c r="B37" s="1" t="s">
        <v>108</v>
      </c>
      <c r="C37" s="5">
        <v>6381.6000575850749</v>
      </c>
      <c r="D37" s="5">
        <f t="shared" si="1"/>
        <v>558.39000503869397</v>
      </c>
      <c r="E37" s="5">
        <f t="shared" si="2"/>
        <v>6939.9900626237686</v>
      </c>
    </row>
    <row r="38" spans="1:5" x14ac:dyDescent="0.25">
      <c r="A38" s="1" t="s">
        <v>39</v>
      </c>
      <c r="B38" s="1" t="s">
        <v>109</v>
      </c>
      <c r="C38" s="5">
        <v>2596.3566012004248</v>
      </c>
      <c r="D38" s="5">
        <f t="shared" si="1"/>
        <v>227.18120260503716</v>
      </c>
      <c r="E38" s="5">
        <f t="shared" si="2"/>
        <v>2823.5378038054619</v>
      </c>
    </row>
    <row r="39" spans="1:5" x14ac:dyDescent="0.25">
      <c r="A39" s="1" t="s">
        <v>40</v>
      </c>
      <c r="B39" s="1" t="s">
        <v>110</v>
      </c>
      <c r="C39" s="5">
        <v>5124.5724782797652</v>
      </c>
      <c r="D39" s="5">
        <f t="shared" si="1"/>
        <v>448.4000918494794</v>
      </c>
      <c r="E39" s="5">
        <f t="shared" si="2"/>
        <v>5572.9725701292446</v>
      </c>
    </row>
    <row r="40" spans="1:5" x14ac:dyDescent="0.25">
      <c r="A40" s="1" t="s">
        <v>41</v>
      </c>
      <c r="B40" s="1" t="s">
        <v>111</v>
      </c>
      <c r="C40" s="5">
        <v>1572.8206363611364</v>
      </c>
      <c r="D40" s="5">
        <f t="shared" si="1"/>
        <v>137.62180568159943</v>
      </c>
      <c r="E40" s="5">
        <f t="shared" si="2"/>
        <v>1710.4424420427358</v>
      </c>
    </row>
    <row r="41" spans="1:5" x14ac:dyDescent="0.25">
      <c r="A41" s="1" t="s">
        <v>42</v>
      </c>
      <c r="B41" s="1" t="s">
        <v>112</v>
      </c>
      <c r="C41" s="5">
        <v>8710.382610339444</v>
      </c>
      <c r="D41" s="5">
        <f t="shared" si="1"/>
        <v>762.15847840470133</v>
      </c>
      <c r="E41" s="5">
        <f t="shared" si="2"/>
        <v>9472.5410887441449</v>
      </c>
    </row>
    <row r="42" spans="1:5" x14ac:dyDescent="0.25">
      <c r="A42" s="1" t="s">
        <v>43</v>
      </c>
      <c r="B42" s="1" t="s">
        <v>103</v>
      </c>
      <c r="C42" s="5">
        <v>9161.7957653988651</v>
      </c>
      <c r="D42" s="5">
        <f t="shared" si="1"/>
        <v>801.6571294724007</v>
      </c>
      <c r="E42" s="5">
        <f t="shared" si="2"/>
        <v>9963.452894871265</v>
      </c>
    </row>
    <row r="43" spans="1:5" x14ac:dyDescent="0.25">
      <c r="A43" s="1" t="s">
        <v>44</v>
      </c>
      <c r="B43" s="1" t="s">
        <v>104</v>
      </c>
      <c r="C43" s="5">
        <v>3513.2347264584141</v>
      </c>
      <c r="D43" s="5">
        <f t="shared" si="1"/>
        <v>307.40803856511121</v>
      </c>
      <c r="E43" s="5">
        <f t="shared" si="2"/>
        <v>3820.6427650235255</v>
      </c>
    </row>
    <row r="44" spans="1:5" x14ac:dyDescent="0.25">
      <c r="A44" s="1" t="s">
        <v>45</v>
      </c>
      <c r="B44" s="1" t="s">
        <v>105</v>
      </c>
      <c r="C44" s="5">
        <v>5937.4320178758853</v>
      </c>
      <c r="D44" s="5">
        <f t="shared" si="1"/>
        <v>519.52530156413991</v>
      </c>
      <c r="E44" s="5">
        <f t="shared" si="2"/>
        <v>6456.9573194400255</v>
      </c>
    </row>
    <row r="45" spans="1:5" x14ac:dyDescent="0.25">
      <c r="A45" s="1" t="s">
        <v>46</v>
      </c>
      <c r="B45" s="1" t="s">
        <v>106</v>
      </c>
      <c r="C45" s="5">
        <v>6290.3274918754178</v>
      </c>
      <c r="D45" s="5">
        <f t="shared" si="1"/>
        <v>550.40365553909896</v>
      </c>
      <c r="E45" s="5">
        <f t="shared" si="2"/>
        <v>6840.7311474145172</v>
      </c>
    </row>
    <row r="46" spans="1:5" x14ac:dyDescent="0.25">
      <c r="A46" s="1" t="s">
        <v>47</v>
      </c>
      <c r="B46" s="1" t="s">
        <v>107</v>
      </c>
      <c r="C46" s="5">
        <v>9165.3649253741441</v>
      </c>
      <c r="D46" s="5">
        <f t="shared" si="1"/>
        <v>801.96943097023757</v>
      </c>
      <c r="E46" s="5">
        <f t="shared" si="2"/>
        <v>9967.3343563443814</v>
      </c>
    </row>
    <row r="47" spans="1:5" x14ac:dyDescent="0.25">
      <c r="A47" s="1" t="s">
        <v>48</v>
      </c>
      <c r="B47" s="1" t="s">
        <v>108</v>
      </c>
      <c r="C47" s="5">
        <v>3927.6793395564491</v>
      </c>
      <c r="D47" s="5">
        <f t="shared" si="1"/>
        <v>343.67194221118928</v>
      </c>
      <c r="E47" s="5">
        <f t="shared" si="2"/>
        <v>4271.3512817676383</v>
      </c>
    </row>
    <row r="48" spans="1:5" x14ac:dyDescent="0.25">
      <c r="A48" s="1" t="s">
        <v>49</v>
      </c>
      <c r="B48" s="1" t="s">
        <v>109</v>
      </c>
      <c r="C48" s="5">
        <v>7663.0540578336513</v>
      </c>
      <c r="D48" s="5">
        <f t="shared" si="1"/>
        <v>670.51723006044449</v>
      </c>
      <c r="E48" s="5">
        <f t="shared" si="2"/>
        <v>8333.5712878940958</v>
      </c>
    </row>
    <row r="49" spans="1:5" x14ac:dyDescent="0.25">
      <c r="A49" s="1" t="s">
        <v>50</v>
      </c>
      <c r="B49" s="1" t="s">
        <v>110</v>
      </c>
      <c r="C49" s="5">
        <v>2429.8601323126422</v>
      </c>
      <c r="D49" s="5">
        <f t="shared" si="1"/>
        <v>212.6127615773562</v>
      </c>
      <c r="E49" s="5">
        <f t="shared" si="2"/>
        <v>2642.4728938899984</v>
      </c>
    </row>
    <row r="50" spans="1:5" x14ac:dyDescent="0.25">
      <c r="A50" s="1" t="s">
        <v>51</v>
      </c>
      <c r="B50" s="1" t="s">
        <v>111</v>
      </c>
      <c r="C50" s="5">
        <v>6475.858354336774</v>
      </c>
      <c r="D50" s="5">
        <f t="shared" si="1"/>
        <v>566.63760600446767</v>
      </c>
      <c r="E50" s="5">
        <f t="shared" si="2"/>
        <v>7042.4959603412417</v>
      </c>
    </row>
    <row r="51" spans="1:5" x14ac:dyDescent="0.25">
      <c r="A51" s="1" t="s">
        <v>52</v>
      </c>
      <c r="B51" s="1" t="s">
        <v>112</v>
      </c>
      <c r="C51" s="5">
        <v>6198.3279274791284</v>
      </c>
      <c r="D51" s="5">
        <f t="shared" si="1"/>
        <v>542.35369365442375</v>
      </c>
      <c r="E51" s="5">
        <f t="shared" si="2"/>
        <v>6740.6816211335517</v>
      </c>
    </row>
    <row r="52" spans="1:5" x14ac:dyDescent="0.25">
      <c r="A52" s="1" t="s">
        <v>53</v>
      </c>
      <c r="B52" s="1" t="s">
        <v>103</v>
      </c>
      <c r="C52" s="5">
        <v>2880.5687525393587</v>
      </c>
      <c r="D52" s="5">
        <f t="shared" si="1"/>
        <v>252.04976584719387</v>
      </c>
      <c r="E52" s="5">
        <f t="shared" si="2"/>
        <v>3132.6185183865528</v>
      </c>
    </row>
    <row r="53" spans="1:5" x14ac:dyDescent="0.25">
      <c r="A53" s="1" t="s">
        <v>54</v>
      </c>
      <c r="B53" s="1" t="s">
        <v>104</v>
      </c>
      <c r="C53" s="5">
        <v>4607.6404391287797</v>
      </c>
      <c r="D53" s="5">
        <f t="shared" si="1"/>
        <v>403.16853842376821</v>
      </c>
      <c r="E53" s="5">
        <f t="shared" si="2"/>
        <v>5010.8089775525477</v>
      </c>
    </row>
    <row r="54" spans="1:5" x14ac:dyDescent="0.25">
      <c r="A54" s="1" t="s">
        <v>55</v>
      </c>
      <c r="B54" s="1" t="s">
        <v>105</v>
      </c>
      <c r="C54" s="5">
        <v>7719.5379477779306</v>
      </c>
      <c r="D54" s="5">
        <f t="shared" si="1"/>
        <v>675.45957043056887</v>
      </c>
      <c r="E54" s="5">
        <f t="shared" si="2"/>
        <v>8394.9975182085</v>
      </c>
    </row>
    <row r="55" spans="1:5" x14ac:dyDescent="0.25">
      <c r="A55" s="1" t="s">
        <v>56</v>
      </c>
      <c r="B55" s="1" t="s">
        <v>106</v>
      </c>
      <c r="C55" s="5">
        <v>497.95662670021113</v>
      </c>
      <c r="D55" s="5">
        <f t="shared" si="1"/>
        <v>43.571204836268471</v>
      </c>
      <c r="E55" s="5">
        <f t="shared" si="2"/>
        <v>541.52783153647965</v>
      </c>
    </row>
    <row r="56" spans="1:5" x14ac:dyDescent="0.25">
      <c r="A56" s="1" t="s">
        <v>57</v>
      </c>
      <c r="B56" s="1" t="s">
        <v>107</v>
      </c>
      <c r="C56" s="5">
        <v>5390.6289749640737</v>
      </c>
      <c r="D56" s="5">
        <f t="shared" si="1"/>
        <v>471.68003530935641</v>
      </c>
      <c r="E56" s="5">
        <f t="shared" si="2"/>
        <v>5862.3090102734304</v>
      </c>
    </row>
    <row r="57" spans="1:5" x14ac:dyDescent="0.25">
      <c r="A57" s="1" t="s">
        <v>58</v>
      </c>
      <c r="B57" s="1" t="s">
        <v>108</v>
      </c>
      <c r="C57" s="5">
        <v>1659.3249597622428</v>
      </c>
      <c r="D57" s="5">
        <f t="shared" si="1"/>
        <v>145.19093397919625</v>
      </c>
      <c r="E57" s="5">
        <f t="shared" si="2"/>
        <v>1804.515893741439</v>
      </c>
    </row>
    <row r="58" spans="1:5" x14ac:dyDescent="0.25">
      <c r="A58" s="1" t="s">
        <v>59</v>
      </c>
      <c r="B58" s="1" t="s">
        <v>109</v>
      </c>
      <c r="C58" s="5">
        <v>8968.0742742397451</v>
      </c>
      <c r="D58" s="5">
        <f t="shared" si="1"/>
        <v>784.70649899597765</v>
      </c>
      <c r="E58" s="5">
        <f t="shared" si="2"/>
        <v>9752.7807732357232</v>
      </c>
    </row>
    <row r="59" spans="1:5" x14ac:dyDescent="0.25">
      <c r="A59" s="1" t="s">
        <v>60</v>
      </c>
      <c r="B59" s="1" t="s">
        <v>110</v>
      </c>
      <c r="C59" s="5">
        <v>6845.4900145127913</v>
      </c>
      <c r="D59" s="5">
        <f t="shared" si="1"/>
        <v>598.98037626986923</v>
      </c>
      <c r="E59" s="5">
        <f t="shared" si="2"/>
        <v>7444.4703907826606</v>
      </c>
    </row>
    <row r="60" spans="1:5" x14ac:dyDescent="0.25">
      <c r="A60" s="1" t="s">
        <v>61</v>
      </c>
      <c r="B60" s="1" t="s">
        <v>111</v>
      </c>
      <c r="C60" s="5">
        <v>7237.9869684317136</v>
      </c>
      <c r="D60" s="5">
        <f t="shared" si="1"/>
        <v>633.32385973777491</v>
      </c>
      <c r="E60" s="5">
        <f t="shared" si="2"/>
        <v>7871.3108281694886</v>
      </c>
    </row>
    <row r="61" spans="1:5" x14ac:dyDescent="0.25">
      <c r="A61" s="1" t="s">
        <v>62</v>
      </c>
      <c r="B61" s="1" t="s">
        <v>112</v>
      </c>
      <c r="C61" s="5">
        <v>5776.9591659134621</v>
      </c>
      <c r="D61" s="5">
        <f t="shared" si="1"/>
        <v>505.4839270174279</v>
      </c>
      <c r="E61" s="5">
        <f t="shared" si="2"/>
        <v>6282.4430929308901</v>
      </c>
    </row>
    <row r="62" spans="1:5" x14ac:dyDescent="0.25">
      <c r="A62" s="1" t="s">
        <v>63</v>
      </c>
      <c r="B62" s="1" t="s">
        <v>103</v>
      </c>
      <c r="C62" s="5">
        <v>9044.0618192057118</v>
      </c>
      <c r="D62" s="5">
        <f t="shared" si="1"/>
        <v>791.35540918049969</v>
      </c>
      <c r="E62" s="5">
        <f t="shared" si="2"/>
        <v>9835.4172283862117</v>
      </c>
    </row>
    <row r="63" spans="1:5" x14ac:dyDescent="0.25">
      <c r="A63" s="1" t="s">
        <v>64</v>
      </c>
      <c r="B63" s="1" t="s">
        <v>104</v>
      </c>
      <c r="C63" s="5">
        <v>9764.069117069761</v>
      </c>
      <c r="D63" s="5">
        <f t="shared" si="1"/>
        <v>854.35604774360399</v>
      </c>
      <c r="E63" s="5">
        <f t="shared" si="2"/>
        <v>10618.425164813365</v>
      </c>
    </row>
    <row r="64" spans="1:5" x14ac:dyDescent="0.25">
      <c r="A64" s="1" t="s">
        <v>65</v>
      </c>
      <c r="B64" s="1" t="s">
        <v>105</v>
      </c>
      <c r="C64" s="5">
        <v>3542.5581009574671</v>
      </c>
      <c r="D64" s="5">
        <f t="shared" si="1"/>
        <v>309.97383383377837</v>
      </c>
      <c r="E64" s="5">
        <f t="shared" si="2"/>
        <v>3852.5319347912455</v>
      </c>
    </row>
    <row r="65" spans="1:5" x14ac:dyDescent="0.25">
      <c r="A65" s="1" t="s">
        <v>66</v>
      </c>
      <c r="B65" s="1" t="s">
        <v>106</v>
      </c>
      <c r="C65" s="5">
        <v>7293.4582560984127</v>
      </c>
      <c r="D65" s="5">
        <f t="shared" si="1"/>
        <v>638.17759740861106</v>
      </c>
      <c r="E65" s="5">
        <f t="shared" si="2"/>
        <v>7931.635853507024</v>
      </c>
    </row>
    <row r="66" spans="1:5" x14ac:dyDescent="0.25">
      <c r="A66" s="1" t="s">
        <v>67</v>
      </c>
      <c r="B66" s="1" t="s">
        <v>107</v>
      </c>
      <c r="C66" s="5">
        <v>8498.6433894290785</v>
      </c>
      <c r="D66" s="5">
        <f t="shared" si="1"/>
        <v>743.6312965750443</v>
      </c>
      <c r="E66" s="5">
        <f t="shared" ref="E66:E97" si="3">D66+C66</f>
        <v>9242.2746860041225</v>
      </c>
    </row>
    <row r="67" spans="1:5" x14ac:dyDescent="0.25">
      <c r="A67" s="1" t="s">
        <v>68</v>
      </c>
      <c r="B67" s="1" t="s">
        <v>108</v>
      </c>
      <c r="C67" s="5">
        <v>1149.8112456978938</v>
      </c>
      <c r="D67" s="5">
        <f t="shared" ref="D67:D101" si="4">C67*0.0875</f>
        <v>100.6084839985657</v>
      </c>
      <c r="E67" s="5">
        <f t="shared" si="3"/>
        <v>1250.4197296964594</v>
      </c>
    </row>
    <row r="68" spans="1:5" x14ac:dyDescent="0.25">
      <c r="A68" s="1" t="s">
        <v>69</v>
      </c>
      <c r="B68" s="1" t="s">
        <v>109</v>
      </c>
      <c r="C68" s="5">
        <v>1273.1447739108592</v>
      </c>
      <c r="D68" s="5">
        <f t="shared" si="4"/>
        <v>111.40016771720018</v>
      </c>
      <c r="E68" s="5">
        <f t="shared" si="3"/>
        <v>1384.5449416280594</v>
      </c>
    </row>
    <row r="69" spans="1:5" x14ac:dyDescent="0.25">
      <c r="A69" s="1" t="s">
        <v>70</v>
      </c>
      <c r="B69" s="1" t="s">
        <v>110</v>
      </c>
      <c r="C69" s="5">
        <v>3741.9108780087649</v>
      </c>
      <c r="D69" s="5">
        <f t="shared" si="4"/>
        <v>327.41720182576694</v>
      </c>
      <c r="E69" s="5">
        <f t="shared" si="3"/>
        <v>4069.3280798345318</v>
      </c>
    </row>
    <row r="70" spans="1:5" x14ac:dyDescent="0.25">
      <c r="A70" s="1" t="s">
        <v>71</v>
      </c>
      <c r="B70" s="1" t="s">
        <v>111</v>
      </c>
      <c r="C70" s="5">
        <v>6674.1511689397903</v>
      </c>
      <c r="D70" s="5">
        <f t="shared" si="4"/>
        <v>583.98822728223161</v>
      </c>
      <c r="E70" s="5">
        <f t="shared" si="3"/>
        <v>7258.1393962220218</v>
      </c>
    </row>
    <row r="71" spans="1:5" x14ac:dyDescent="0.25">
      <c r="A71" s="1" t="s">
        <v>72</v>
      </c>
      <c r="B71" s="1" t="s">
        <v>112</v>
      </c>
      <c r="C71" s="5">
        <v>6120.1931569483477</v>
      </c>
      <c r="D71" s="5">
        <f t="shared" si="4"/>
        <v>535.51690123298044</v>
      </c>
      <c r="E71" s="5">
        <f t="shared" si="3"/>
        <v>6655.7100581813283</v>
      </c>
    </row>
    <row r="72" spans="1:5" x14ac:dyDescent="0.25">
      <c r="A72" s="1" t="s">
        <v>73</v>
      </c>
      <c r="B72" s="1" t="s">
        <v>103</v>
      </c>
      <c r="C72" s="5">
        <v>5670.676720354033</v>
      </c>
      <c r="D72" s="5">
        <f t="shared" si="4"/>
        <v>496.18421303097784</v>
      </c>
      <c r="E72" s="5">
        <f t="shared" si="3"/>
        <v>6166.8609333850109</v>
      </c>
    </row>
    <row r="73" spans="1:5" x14ac:dyDescent="0.25">
      <c r="A73" s="1" t="s">
        <v>74</v>
      </c>
      <c r="B73" s="1" t="s">
        <v>104</v>
      </c>
      <c r="C73" s="5">
        <v>4127.2393635441595</v>
      </c>
      <c r="D73" s="5">
        <f t="shared" si="4"/>
        <v>361.13344431011393</v>
      </c>
      <c r="E73" s="5">
        <f t="shared" si="3"/>
        <v>4488.3728078542736</v>
      </c>
    </row>
    <row r="74" spans="1:5" x14ac:dyDescent="0.25">
      <c r="A74" s="1" t="s">
        <v>75</v>
      </c>
      <c r="B74" s="1" t="s">
        <v>105</v>
      </c>
      <c r="C74" s="5">
        <v>1750.0362669861236</v>
      </c>
      <c r="D74" s="5">
        <f t="shared" si="4"/>
        <v>153.1281733612858</v>
      </c>
      <c r="E74" s="5">
        <f t="shared" si="3"/>
        <v>1903.1644403474093</v>
      </c>
    </row>
    <row r="75" spans="1:5" x14ac:dyDescent="0.25">
      <c r="A75" s="1" t="s">
        <v>76</v>
      </c>
      <c r="B75" s="1" t="s">
        <v>106</v>
      </c>
      <c r="C75" s="5">
        <v>6582.4889649896104</v>
      </c>
      <c r="D75" s="5">
        <f t="shared" si="4"/>
        <v>575.96778443659082</v>
      </c>
      <c r="E75" s="5">
        <f t="shared" si="3"/>
        <v>7158.456749426201</v>
      </c>
    </row>
    <row r="76" spans="1:5" x14ac:dyDescent="0.25">
      <c r="A76" s="1" t="s">
        <v>77</v>
      </c>
      <c r="B76" s="1" t="s">
        <v>107</v>
      </c>
      <c r="C76" s="5">
        <v>4462.2104422063021</v>
      </c>
      <c r="D76" s="5">
        <f t="shared" si="4"/>
        <v>390.44341369305141</v>
      </c>
      <c r="E76" s="5">
        <f t="shared" si="3"/>
        <v>4852.6538558993534</v>
      </c>
    </row>
    <row r="77" spans="1:5" x14ac:dyDescent="0.25">
      <c r="A77" s="1" t="s">
        <v>78</v>
      </c>
      <c r="B77" s="1" t="s">
        <v>108</v>
      </c>
      <c r="C77" s="5">
        <v>9716.5629235556607</v>
      </c>
      <c r="D77" s="5">
        <f t="shared" si="4"/>
        <v>850.19925581112022</v>
      </c>
      <c r="E77" s="5">
        <f t="shared" si="3"/>
        <v>10566.76217936678</v>
      </c>
    </row>
    <row r="78" spans="1:5" x14ac:dyDescent="0.25">
      <c r="A78" s="1" t="s">
        <v>79</v>
      </c>
      <c r="B78" s="1" t="s">
        <v>109</v>
      </c>
      <c r="C78" s="5">
        <v>3601.9608716778916</v>
      </c>
      <c r="D78" s="5">
        <f t="shared" si="4"/>
        <v>315.17157627181552</v>
      </c>
      <c r="E78" s="5">
        <f t="shared" si="3"/>
        <v>3917.1324479497071</v>
      </c>
    </row>
    <row r="79" spans="1:5" x14ac:dyDescent="0.25">
      <c r="A79" s="1" t="s">
        <v>80</v>
      </c>
      <c r="B79" s="1" t="s">
        <v>110</v>
      </c>
      <c r="C79" s="5">
        <v>2086.5003778239143</v>
      </c>
      <c r="D79" s="5">
        <f t="shared" si="4"/>
        <v>182.56878305959248</v>
      </c>
      <c r="E79" s="5">
        <f t="shared" si="3"/>
        <v>2269.0691608835068</v>
      </c>
    </row>
    <row r="80" spans="1:5" x14ac:dyDescent="0.25">
      <c r="A80" s="1" t="s">
        <v>81</v>
      </c>
      <c r="B80" s="1" t="s">
        <v>111</v>
      </c>
      <c r="C80" s="5">
        <v>2494.355380735145</v>
      </c>
      <c r="D80" s="5">
        <f t="shared" si="4"/>
        <v>218.25609581432516</v>
      </c>
      <c r="E80" s="5">
        <f t="shared" si="3"/>
        <v>2712.6114765494704</v>
      </c>
    </row>
    <row r="81" spans="1:5" x14ac:dyDescent="0.25">
      <c r="A81" s="1" t="s">
        <v>82</v>
      </c>
      <c r="B81" s="1" t="s">
        <v>112</v>
      </c>
      <c r="C81" s="5">
        <v>472.36437876682305</v>
      </c>
      <c r="D81" s="5">
        <f t="shared" si="4"/>
        <v>41.331883142097013</v>
      </c>
      <c r="E81" s="5">
        <f t="shared" si="3"/>
        <v>513.69626190892006</v>
      </c>
    </row>
    <row r="82" spans="1:5" x14ac:dyDescent="0.25">
      <c r="A82" s="1" t="s">
        <v>83</v>
      </c>
      <c r="B82" s="1" t="s">
        <v>103</v>
      </c>
      <c r="C82" s="5">
        <v>4083.9970617179324</v>
      </c>
      <c r="D82" s="5">
        <f t="shared" si="4"/>
        <v>357.34974290031909</v>
      </c>
      <c r="E82" s="5">
        <f t="shared" si="3"/>
        <v>4441.3468046182516</v>
      </c>
    </row>
    <row r="83" spans="1:5" x14ac:dyDescent="0.25">
      <c r="A83" s="1" t="s">
        <v>84</v>
      </c>
      <c r="B83" s="1" t="s">
        <v>104</v>
      </c>
      <c r="C83" s="5">
        <v>2104.359481909768</v>
      </c>
      <c r="D83" s="5">
        <f t="shared" si="4"/>
        <v>184.13145466710469</v>
      </c>
      <c r="E83" s="5">
        <f t="shared" si="3"/>
        <v>2288.4909365768726</v>
      </c>
    </row>
    <row r="84" spans="1:5" x14ac:dyDescent="0.25">
      <c r="A84" s="1" t="s">
        <v>85</v>
      </c>
      <c r="B84" s="1" t="s">
        <v>105</v>
      </c>
      <c r="C84" s="5">
        <v>2331.1647636853918</v>
      </c>
      <c r="D84" s="5">
        <f t="shared" si="4"/>
        <v>203.97691682247176</v>
      </c>
      <c r="E84" s="5">
        <f t="shared" si="3"/>
        <v>2535.1416805078634</v>
      </c>
    </row>
    <row r="85" spans="1:5" x14ac:dyDescent="0.25">
      <c r="A85" s="1" t="s">
        <v>86</v>
      </c>
      <c r="B85" s="1" t="s">
        <v>106</v>
      </c>
      <c r="C85" s="5">
        <v>6362.1176759812761</v>
      </c>
      <c r="D85" s="5">
        <f t="shared" si="4"/>
        <v>556.6852966483616</v>
      </c>
      <c r="E85" s="5">
        <f t="shared" si="3"/>
        <v>6918.8029726296372</v>
      </c>
    </row>
    <row r="86" spans="1:5" x14ac:dyDescent="0.25">
      <c r="A86" s="1" t="s">
        <v>87</v>
      </c>
      <c r="B86" s="1" t="s">
        <v>107</v>
      </c>
      <c r="C86" s="5">
        <v>7520.3108285897733</v>
      </c>
      <c r="D86" s="5">
        <f t="shared" si="4"/>
        <v>658.02719750160509</v>
      </c>
      <c r="E86" s="5">
        <f t="shared" si="3"/>
        <v>8178.3380260913782</v>
      </c>
    </row>
    <row r="87" spans="1:5" x14ac:dyDescent="0.25">
      <c r="A87" s="1" t="s">
        <v>88</v>
      </c>
      <c r="B87" s="1" t="s">
        <v>108</v>
      </c>
      <c r="C87" s="5">
        <v>7178.5701394460411</v>
      </c>
      <c r="D87" s="5">
        <f t="shared" si="4"/>
        <v>628.12488720152851</v>
      </c>
      <c r="E87" s="5">
        <f t="shared" si="3"/>
        <v>7806.6950266475696</v>
      </c>
    </row>
    <row r="88" spans="1:5" x14ac:dyDescent="0.25">
      <c r="A88" s="1" t="s">
        <v>89</v>
      </c>
      <c r="B88" s="1" t="s">
        <v>109</v>
      </c>
      <c r="C88" s="5">
        <v>4087.6688469007163</v>
      </c>
      <c r="D88" s="5">
        <f t="shared" si="4"/>
        <v>357.67102410381267</v>
      </c>
      <c r="E88" s="5">
        <f t="shared" si="3"/>
        <v>4445.3398710045294</v>
      </c>
    </row>
    <row r="89" spans="1:5" x14ac:dyDescent="0.25">
      <c r="A89" s="1" t="s">
        <v>90</v>
      </c>
      <c r="B89" s="1" t="s">
        <v>110</v>
      </c>
      <c r="C89" s="5">
        <v>4240.8372603847065</v>
      </c>
      <c r="D89" s="5">
        <f t="shared" si="4"/>
        <v>371.0732602836618</v>
      </c>
      <c r="E89" s="5">
        <f t="shared" si="3"/>
        <v>4611.910520668368</v>
      </c>
    </row>
    <row r="90" spans="1:5" x14ac:dyDescent="0.25">
      <c r="A90" s="1" t="s">
        <v>91</v>
      </c>
      <c r="B90" s="1" t="s">
        <v>111</v>
      </c>
      <c r="C90" s="5">
        <v>1485.0568962850907</v>
      </c>
      <c r="D90" s="5">
        <f t="shared" si="4"/>
        <v>129.94247842494542</v>
      </c>
      <c r="E90" s="5">
        <f t="shared" si="3"/>
        <v>1614.9993747100361</v>
      </c>
    </row>
    <row r="91" spans="1:5" x14ac:dyDescent="0.25">
      <c r="A91" s="1" t="s">
        <v>92</v>
      </c>
      <c r="B91" s="1" t="s">
        <v>112</v>
      </c>
      <c r="C91" s="5">
        <v>739.26641914920708</v>
      </c>
      <c r="D91" s="5">
        <f t="shared" si="4"/>
        <v>64.685811675555613</v>
      </c>
      <c r="E91" s="5">
        <f t="shared" si="3"/>
        <v>803.95223082476264</v>
      </c>
    </row>
    <row r="92" spans="1:5" x14ac:dyDescent="0.25">
      <c r="A92" s="1" t="s">
        <v>93</v>
      </c>
      <c r="B92" s="1" t="s">
        <v>103</v>
      </c>
      <c r="C92" s="5">
        <v>9168.7628370206912</v>
      </c>
      <c r="D92" s="5">
        <f t="shared" si="4"/>
        <v>802.26674823931046</v>
      </c>
      <c r="E92" s="5">
        <f t="shared" si="3"/>
        <v>9971.0295852600011</v>
      </c>
    </row>
    <row r="93" spans="1:5" x14ac:dyDescent="0.25">
      <c r="A93" s="1" t="s">
        <v>94</v>
      </c>
      <c r="B93" s="1" t="s">
        <v>104</v>
      </c>
      <c r="C93" s="5">
        <v>3394.5056206483491</v>
      </c>
      <c r="D93" s="5">
        <f t="shared" si="4"/>
        <v>297.01924180673052</v>
      </c>
      <c r="E93" s="5">
        <f t="shared" si="3"/>
        <v>3691.5248624550795</v>
      </c>
    </row>
    <row r="94" spans="1:5" x14ac:dyDescent="0.25">
      <c r="A94" s="1" t="s">
        <v>95</v>
      </c>
      <c r="B94" s="1" t="s">
        <v>105</v>
      </c>
      <c r="C94" s="5">
        <v>9230.2374620230858</v>
      </c>
      <c r="D94" s="5">
        <f t="shared" si="4"/>
        <v>807.64577792701994</v>
      </c>
      <c r="E94" s="5">
        <f t="shared" si="3"/>
        <v>10037.883239950106</v>
      </c>
    </row>
    <row r="95" spans="1:5" x14ac:dyDescent="0.25">
      <c r="A95" s="1" t="s">
        <v>96</v>
      </c>
      <c r="B95" s="1" t="s">
        <v>106</v>
      </c>
      <c r="C95" s="5">
        <v>2942.7664113889664</v>
      </c>
      <c r="D95" s="5">
        <f t="shared" si="4"/>
        <v>257.49206099653452</v>
      </c>
      <c r="E95" s="5">
        <f t="shared" si="3"/>
        <v>3200.2584723855007</v>
      </c>
    </row>
    <row r="96" spans="1:5" x14ac:dyDescent="0.25">
      <c r="A96" s="1" t="s">
        <v>97</v>
      </c>
      <c r="B96" s="1" t="s">
        <v>107</v>
      </c>
      <c r="C96" s="5">
        <v>2660.9271346355622</v>
      </c>
      <c r="D96" s="5">
        <f t="shared" si="4"/>
        <v>232.83112428061168</v>
      </c>
      <c r="E96" s="5">
        <f t="shared" si="3"/>
        <v>2893.7582589161739</v>
      </c>
    </row>
    <row r="97" spans="1:5" x14ac:dyDescent="0.25">
      <c r="A97" s="1" t="s">
        <v>98</v>
      </c>
      <c r="B97" s="1" t="s">
        <v>108</v>
      </c>
      <c r="C97" s="5">
        <v>8906.8033293654462</v>
      </c>
      <c r="D97" s="5">
        <f t="shared" si="4"/>
        <v>779.34529131947647</v>
      </c>
      <c r="E97" s="5">
        <f t="shared" si="3"/>
        <v>9686.1486206849222</v>
      </c>
    </row>
    <row r="98" spans="1:5" x14ac:dyDescent="0.25">
      <c r="A98" s="1" t="s">
        <v>99</v>
      </c>
      <c r="B98" s="1" t="s">
        <v>109</v>
      </c>
      <c r="C98" s="5">
        <v>776.99271941671805</v>
      </c>
      <c r="D98" s="5">
        <f t="shared" si="4"/>
        <v>67.986862948962823</v>
      </c>
      <c r="E98" s="5">
        <f>D98+C98</f>
        <v>844.97958236568093</v>
      </c>
    </row>
    <row r="99" spans="1:5" x14ac:dyDescent="0.25">
      <c r="A99" s="1" t="s">
        <v>100</v>
      </c>
      <c r="B99" s="1" t="s">
        <v>110</v>
      </c>
      <c r="C99" s="5">
        <v>7474.2245449087986</v>
      </c>
      <c r="D99" s="5">
        <f t="shared" si="4"/>
        <v>653.99464767951986</v>
      </c>
      <c r="E99" s="5">
        <f>D99+C99</f>
        <v>8128.219192588318</v>
      </c>
    </row>
    <row r="100" spans="1:5" x14ac:dyDescent="0.25">
      <c r="A100" s="1" t="s">
        <v>101</v>
      </c>
      <c r="B100" s="1" t="s">
        <v>111</v>
      </c>
      <c r="C100" s="5">
        <v>7750.0783947323116</v>
      </c>
      <c r="D100" s="5">
        <f t="shared" si="4"/>
        <v>678.13185953907725</v>
      </c>
      <c r="E100" s="5">
        <f>D100+C100</f>
        <v>8428.2102542713892</v>
      </c>
    </row>
    <row r="101" spans="1:5" x14ac:dyDescent="0.25">
      <c r="A101" s="1" t="s">
        <v>102</v>
      </c>
      <c r="B101" s="1" t="s">
        <v>112</v>
      </c>
      <c r="C101" s="5">
        <v>6389.282607225231</v>
      </c>
      <c r="D101" s="5">
        <f t="shared" si="4"/>
        <v>559.06222813220768</v>
      </c>
      <c r="E101" s="5">
        <f>D101+C101</f>
        <v>6948.3448353574386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7"/>
  <sheetViews>
    <sheetView zoomScale="90" workbookViewId="0">
      <selection activeCell="E24" sqref="E24"/>
    </sheetView>
  </sheetViews>
  <sheetFormatPr defaultRowHeight="15" x14ac:dyDescent="0.25"/>
  <cols>
    <col min="1" max="1" width="2.5546875" customWidth="1"/>
    <col min="2" max="2" width="19.88671875" style="39" bestFit="1" customWidth="1"/>
    <col min="3" max="3" width="14.6640625" style="40" customWidth="1"/>
    <col min="4" max="4" width="20.88671875" style="40" customWidth="1"/>
    <col min="5" max="5" width="16.5546875" style="40" bestFit="1" customWidth="1"/>
    <col min="6" max="6" width="10.109375" style="41" bestFit="1" customWidth="1"/>
    <col min="7" max="7" width="12.88671875" style="39" bestFit="1" customWidth="1"/>
    <col min="11" max="11" width="9.109375" style="1"/>
  </cols>
  <sheetData>
    <row r="1" spans="2:11" ht="15.6" x14ac:dyDescent="0.3">
      <c r="B1" s="75" t="s">
        <v>190</v>
      </c>
      <c r="C1" s="76"/>
      <c r="D1" s="49"/>
    </row>
    <row r="2" spans="2:11" ht="15.6" x14ac:dyDescent="0.3">
      <c r="B2" s="54" t="s">
        <v>191</v>
      </c>
      <c r="C2" s="50"/>
      <c r="D2" s="51"/>
    </row>
    <row r="3" spans="2:11" ht="15.6" x14ac:dyDescent="0.3">
      <c r="B3" s="54" t="s">
        <v>192</v>
      </c>
      <c r="C3" s="50"/>
      <c r="D3" s="51"/>
    </row>
    <row r="4" spans="2:11" ht="16.2" thickBot="1" x14ac:dyDescent="0.35">
      <c r="B4" s="55" t="s">
        <v>193</v>
      </c>
      <c r="C4" s="52"/>
      <c r="D4" s="53"/>
    </row>
    <row r="6" spans="2:11" ht="15.6" thickBot="1" x14ac:dyDescent="0.3"/>
    <row r="7" spans="2:11" ht="15.6" thickBot="1" x14ac:dyDescent="0.3">
      <c r="B7" s="60"/>
      <c r="C7" s="61" t="s">
        <v>178</v>
      </c>
      <c r="D7" s="61" t="s">
        <v>179</v>
      </c>
      <c r="E7" s="61" t="s">
        <v>185</v>
      </c>
      <c r="F7" s="62" t="s">
        <v>186</v>
      </c>
      <c r="G7" s="60" t="s">
        <v>180</v>
      </c>
      <c r="I7" s="77" t="s">
        <v>187</v>
      </c>
      <c r="J7" s="78"/>
      <c r="K7" s="79"/>
    </row>
    <row r="8" spans="2:11" ht="15.6" x14ac:dyDescent="0.3">
      <c r="B8" s="60" t="s">
        <v>174</v>
      </c>
      <c r="C8" s="56">
        <v>10000</v>
      </c>
      <c r="D8" s="56">
        <f>IF(C8&gt;25000,1000,0)</f>
        <v>0</v>
      </c>
      <c r="E8" s="56">
        <f>D8+C8</f>
        <v>10000</v>
      </c>
      <c r="F8" s="57">
        <f>VLOOKUP(E8,I8:K27,3)</f>
        <v>9.5000000000000001E-2</v>
      </c>
      <c r="G8" s="56">
        <f>E8*F8</f>
        <v>950</v>
      </c>
      <c r="I8" s="42">
        <v>0</v>
      </c>
      <c r="J8" s="43">
        <v>2500</v>
      </c>
      <c r="K8" s="46">
        <v>0.08</v>
      </c>
    </row>
    <row r="9" spans="2:11" x14ac:dyDescent="0.25">
      <c r="B9" s="60" t="s">
        <v>182</v>
      </c>
      <c r="C9" s="48">
        <v>12537</v>
      </c>
      <c r="D9" s="48"/>
      <c r="E9" s="48"/>
      <c r="F9" s="58"/>
      <c r="G9" s="48"/>
      <c r="I9" s="42">
        <v>2501</v>
      </c>
      <c r="J9" s="43">
        <v>5000</v>
      </c>
      <c r="K9" s="46">
        <v>8.5000000000000006E-2</v>
      </c>
    </row>
    <row r="10" spans="2:11" x14ac:dyDescent="0.25">
      <c r="B10" s="60" t="s">
        <v>175</v>
      </c>
      <c r="C10" s="48">
        <v>55785</v>
      </c>
      <c r="D10" s="48"/>
      <c r="E10" s="48"/>
      <c r="F10" s="58"/>
      <c r="G10" s="48"/>
      <c r="I10" s="42">
        <v>5001</v>
      </c>
      <c r="J10" s="43">
        <v>7500</v>
      </c>
      <c r="K10" s="46">
        <v>0.09</v>
      </c>
    </row>
    <row r="11" spans="2:11" x14ac:dyDescent="0.25">
      <c r="B11" s="60" t="s">
        <v>176</v>
      </c>
      <c r="C11" s="48">
        <v>32451</v>
      </c>
      <c r="D11" s="48"/>
      <c r="E11" s="48"/>
      <c r="F11" s="58"/>
      <c r="G11" s="48"/>
      <c r="I11" s="42">
        <v>7501</v>
      </c>
      <c r="J11" s="43">
        <v>10000</v>
      </c>
      <c r="K11" s="46">
        <v>9.5000000000000001E-2</v>
      </c>
    </row>
    <row r="12" spans="2:11" x14ac:dyDescent="0.25">
      <c r="B12" s="60" t="s">
        <v>177</v>
      </c>
      <c r="C12" s="48">
        <v>18541</v>
      </c>
      <c r="D12" s="48"/>
      <c r="E12" s="48"/>
      <c r="F12" s="58"/>
      <c r="G12" s="48"/>
      <c r="I12" s="42">
        <v>10001</v>
      </c>
      <c r="J12" s="43">
        <v>12500</v>
      </c>
      <c r="K12" s="46">
        <v>0.1</v>
      </c>
    </row>
    <row r="13" spans="2:11" x14ac:dyDescent="0.25">
      <c r="B13" s="60" t="s">
        <v>181</v>
      </c>
      <c r="C13" s="48">
        <v>19542</v>
      </c>
      <c r="D13" s="48"/>
      <c r="E13" s="48"/>
      <c r="F13" s="58"/>
      <c r="G13" s="48"/>
      <c r="I13" s="42">
        <v>12501</v>
      </c>
      <c r="J13" s="43">
        <v>15000</v>
      </c>
      <c r="K13" s="46">
        <v>0.105</v>
      </c>
    </row>
    <row r="14" spans="2:11" x14ac:dyDescent="0.25">
      <c r="B14" s="60" t="s">
        <v>183</v>
      </c>
      <c r="C14" s="48">
        <v>21854</v>
      </c>
      <c r="D14" s="48"/>
      <c r="E14" s="48"/>
      <c r="F14" s="58"/>
      <c r="G14" s="48"/>
      <c r="I14" s="42">
        <v>15001</v>
      </c>
      <c r="J14" s="43">
        <v>17500</v>
      </c>
      <c r="K14" s="46">
        <v>0.11</v>
      </c>
    </row>
    <row r="15" spans="2:11" x14ac:dyDescent="0.25">
      <c r="B15" s="60" t="s">
        <v>184</v>
      </c>
      <c r="C15" s="48">
        <v>42584</v>
      </c>
      <c r="D15" s="48"/>
      <c r="E15" s="48"/>
      <c r="F15" s="58"/>
      <c r="G15" s="48"/>
      <c r="I15" s="42">
        <v>17501</v>
      </c>
      <c r="J15" s="43">
        <v>20000</v>
      </c>
      <c r="K15" s="46">
        <v>0.115</v>
      </c>
    </row>
    <row r="16" spans="2:11" x14ac:dyDescent="0.25">
      <c r="B16" s="60" t="s">
        <v>188</v>
      </c>
      <c r="C16" s="48">
        <v>27568</v>
      </c>
      <c r="D16" s="48"/>
      <c r="E16" s="48"/>
      <c r="F16" s="58"/>
      <c r="G16" s="63"/>
      <c r="I16" s="42">
        <v>20001</v>
      </c>
      <c r="J16" s="43">
        <v>22500</v>
      </c>
      <c r="K16" s="46">
        <v>0.12</v>
      </c>
    </row>
    <row r="17" spans="2:11" x14ac:dyDescent="0.25">
      <c r="B17" s="60" t="s">
        <v>189</v>
      </c>
      <c r="C17" s="48">
        <v>29458</v>
      </c>
      <c r="D17" s="48"/>
      <c r="E17" s="48"/>
      <c r="F17" s="58"/>
      <c r="G17" s="63"/>
      <c r="I17" s="42">
        <v>22501</v>
      </c>
      <c r="J17" s="43">
        <v>25000</v>
      </c>
      <c r="K17" s="46">
        <v>0.125</v>
      </c>
    </row>
    <row r="18" spans="2:11" x14ac:dyDescent="0.25">
      <c r="I18" s="42">
        <v>25001</v>
      </c>
      <c r="J18" s="43">
        <v>27500</v>
      </c>
      <c r="K18" s="46">
        <v>0.13</v>
      </c>
    </row>
    <row r="19" spans="2:11" x14ac:dyDescent="0.25">
      <c r="I19" s="42">
        <v>27501</v>
      </c>
      <c r="J19" s="43">
        <v>30000</v>
      </c>
      <c r="K19" s="46">
        <v>0.13500000000000001</v>
      </c>
    </row>
    <row r="20" spans="2:11" x14ac:dyDescent="0.25">
      <c r="I20" s="42">
        <v>30001</v>
      </c>
      <c r="J20" s="43">
        <v>32500</v>
      </c>
      <c r="K20" s="46">
        <v>0.14000000000000001</v>
      </c>
    </row>
    <row r="21" spans="2:11" x14ac:dyDescent="0.25">
      <c r="I21" s="42">
        <v>32501</v>
      </c>
      <c r="J21" s="43">
        <v>35000</v>
      </c>
      <c r="K21" s="46">
        <v>0.14499999999999999</v>
      </c>
    </row>
    <row r="22" spans="2:11" x14ac:dyDescent="0.25">
      <c r="I22" s="42">
        <v>35001</v>
      </c>
      <c r="J22" s="43">
        <v>37500</v>
      </c>
      <c r="K22" s="46">
        <v>0.15</v>
      </c>
    </row>
    <row r="23" spans="2:11" x14ac:dyDescent="0.25">
      <c r="I23" s="42">
        <v>37501</v>
      </c>
      <c r="J23" s="43">
        <v>40000</v>
      </c>
      <c r="K23" s="46">
        <v>0.155</v>
      </c>
    </row>
    <row r="24" spans="2:11" x14ac:dyDescent="0.25">
      <c r="I24" s="42">
        <v>40001</v>
      </c>
      <c r="J24" s="43">
        <v>42500</v>
      </c>
      <c r="K24" s="46">
        <v>0.16</v>
      </c>
    </row>
    <row r="25" spans="2:11" x14ac:dyDescent="0.25">
      <c r="I25" s="42">
        <v>42501</v>
      </c>
      <c r="J25" s="43">
        <v>45000</v>
      </c>
      <c r="K25" s="46">
        <v>0.16500000000000001</v>
      </c>
    </row>
    <row r="26" spans="2:11" x14ac:dyDescent="0.25">
      <c r="I26" s="42">
        <v>45001</v>
      </c>
      <c r="J26" s="43">
        <v>50000</v>
      </c>
      <c r="K26" s="46">
        <v>0.17</v>
      </c>
    </row>
    <row r="27" spans="2:11" ht="15.6" thickBot="1" x14ac:dyDescent="0.3">
      <c r="I27" s="44">
        <v>50000</v>
      </c>
      <c r="J27" s="45"/>
      <c r="K27" s="47">
        <v>0.17499999999999999</v>
      </c>
    </row>
  </sheetData>
  <mergeCells count="2">
    <mergeCell ref="B1:C1"/>
    <mergeCell ref="I7:K7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workbookViewId="0">
      <selection activeCell="I34" sqref="I34"/>
    </sheetView>
  </sheetViews>
  <sheetFormatPr defaultRowHeight="13.2" x14ac:dyDescent="0.25"/>
  <cols>
    <col min="1" max="1" width="19.6640625" customWidth="1"/>
    <col min="3" max="3" width="15.44140625" bestFit="1" customWidth="1"/>
  </cols>
  <sheetData>
    <row r="1" spans="1:3" x14ac:dyDescent="0.25">
      <c r="A1" s="64" t="s">
        <v>125</v>
      </c>
      <c r="C1" s="64" t="s">
        <v>125</v>
      </c>
    </row>
  </sheetData>
  <phoneticPr fontId="3" type="noConversion"/>
  <dataValidations count="1">
    <dataValidation type="list" allowBlank="1" showInputMessage="1" showErrorMessage="1" sqref="A2:A392" xr:uid="{00000000-0002-0000-0300-000000000000}">
      <formula1>"Nassau, Suffolk, Queens, Brooklyn, Bronx, Manhattan, Staten Island"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8"/>
  <sheetViews>
    <sheetView workbookViewId="0">
      <selection activeCell="C5" sqref="C5"/>
    </sheetView>
  </sheetViews>
  <sheetFormatPr defaultRowHeight="13.8" x14ac:dyDescent="0.25"/>
  <cols>
    <col min="2" max="2" width="19" style="13" customWidth="1"/>
    <col min="3" max="3" width="18" style="1" customWidth="1"/>
    <col min="4" max="4" width="17.5546875" style="1" customWidth="1"/>
    <col min="5" max="5" width="17" style="1" customWidth="1"/>
    <col min="6" max="6" width="17.6640625" style="1" customWidth="1"/>
  </cols>
  <sheetData>
    <row r="1" spans="2:6" ht="14.4" thickBot="1" x14ac:dyDescent="0.3"/>
    <row r="2" spans="2:6" ht="28.5" customHeight="1" thickBot="1" x14ac:dyDescent="0.3">
      <c r="B2" s="80" t="s">
        <v>167</v>
      </c>
      <c r="C2" s="81"/>
      <c r="D2" s="81"/>
      <c r="E2" s="81"/>
      <c r="F2" s="82"/>
    </row>
    <row r="3" spans="2:6" s="9" customFormat="1" ht="29.25" customHeight="1" x14ac:dyDescent="0.3">
      <c r="B3" s="18" t="s">
        <v>115</v>
      </c>
      <c r="C3" s="19" t="s">
        <v>121</v>
      </c>
      <c r="D3" s="19" t="s">
        <v>166</v>
      </c>
      <c r="E3" s="19" t="s">
        <v>122</v>
      </c>
      <c r="F3" s="20" t="s">
        <v>123</v>
      </c>
    </row>
    <row r="4" spans="2:6" ht="28.5" customHeight="1" x14ac:dyDescent="0.25">
      <c r="B4" s="31" t="s">
        <v>116</v>
      </c>
      <c r="C4" s="21">
        <f>'QTR 1'!O9</f>
        <v>32318.079454631959</v>
      </c>
      <c r="D4" s="22"/>
      <c r="E4" s="22"/>
      <c r="F4" s="23"/>
    </row>
    <row r="5" spans="2:6" ht="28.5" customHeight="1" x14ac:dyDescent="0.25">
      <c r="B5" s="29" t="s">
        <v>117</v>
      </c>
      <c r="C5" s="21"/>
      <c r="D5" s="22"/>
      <c r="E5" s="22"/>
      <c r="F5" s="23"/>
    </row>
    <row r="6" spans="2:6" ht="28.5" customHeight="1" x14ac:dyDescent="0.25">
      <c r="B6" s="31" t="s">
        <v>118</v>
      </c>
      <c r="C6" s="21"/>
      <c r="D6" s="22"/>
      <c r="E6" s="22"/>
      <c r="F6" s="23"/>
    </row>
    <row r="7" spans="2:6" ht="28.5" customHeight="1" x14ac:dyDescent="0.25">
      <c r="B7" s="31" t="s">
        <v>119</v>
      </c>
      <c r="C7" s="24"/>
      <c r="D7" s="25"/>
      <c r="E7" s="25"/>
      <c r="F7" s="26"/>
    </row>
    <row r="8" spans="2:6" ht="28.5" customHeight="1" thickBot="1" x14ac:dyDescent="0.3">
      <c r="B8" s="30" t="s">
        <v>120</v>
      </c>
      <c r="C8" s="27"/>
      <c r="D8" s="27"/>
      <c r="E8" s="27"/>
      <c r="F8" s="28"/>
    </row>
  </sheetData>
  <mergeCells count="1">
    <mergeCell ref="B2:F2"/>
  </mergeCells>
  <phoneticPr fontId="3" type="noConversion"/>
  <hyperlinks>
    <hyperlink ref="C3" location="'QTR 1'!A1" tooltip="CLICK HERE TO GO TO QUARTER 1 REGIONAL SALES" display="QTR 1 SALES" xr:uid="{00000000-0004-0000-0400-000000000000}"/>
  </hyperlinks>
  <pageMargins left="0.75" right="0.75" top="1" bottom="1" header="0.5" footer="0.5"/>
  <pageSetup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9"/>
  <sheetViews>
    <sheetView zoomScale="80" workbookViewId="0"/>
  </sheetViews>
  <sheetFormatPr defaultRowHeight="13.2" x14ac:dyDescent="0.25"/>
  <cols>
    <col min="1" max="1" width="20.6640625" style="8" bestFit="1" customWidth="1"/>
    <col min="2" max="13" width="10.6640625" customWidth="1"/>
    <col min="14" max="14" width="1.44140625" customWidth="1"/>
    <col min="15" max="15" width="13.6640625" style="7" bestFit="1" customWidth="1"/>
  </cols>
  <sheetData>
    <row r="1" spans="1:18" ht="15.6" x14ac:dyDescent="0.3">
      <c r="A1" s="11" t="s">
        <v>124</v>
      </c>
    </row>
    <row r="2" spans="1:18" x14ac:dyDescent="0.25">
      <c r="O2" s="14"/>
    </row>
    <row r="3" spans="1:18" s="1" customFormat="1" x14ac:dyDescent="0.25">
      <c r="A3" s="12" t="s">
        <v>125</v>
      </c>
      <c r="B3" s="10" t="s">
        <v>131</v>
      </c>
      <c r="C3" s="10" t="s">
        <v>132</v>
      </c>
      <c r="D3" s="10" t="s">
        <v>133</v>
      </c>
      <c r="E3" s="10" t="s">
        <v>134</v>
      </c>
      <c r="F3" s="10" t="s">
        <v>135</v>
      </c>
      <c r="G3" s="10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  <c r="L3" s="10" t="s">
        <v>141</v>
      </c>
      <c r="M3" s="10" t="s">
        <v>142</v>
      </c>
      <c r="O3" s="10" t="s">
        <v>143</v>
      </c>
    </row>
    <row r="4" spans="1:18" x14ac:dyDescent="0.25">
      <c r="A4" s="8" t="s">
        <v>126</v>
      </c>
      <c r="B4" s="6">
        <v>863.13004233795448</v>
      </c>
      <c r="C4" s="6">
        <v>658.84677002613603</v>
      </c>
      <c r="D4" s="6">
        <v>581.46403502295379</v>
      </c>
      <c r="E4" s="6">
        <v>978.09221934485447</v>
      </c>
      <c r="F4" s="6">
        <v>941.61224107424073</v>
      </c>
      <c r="G4" s="6">
        <v>993.20710988756127</v>
      </c>
      <c r="H4" s="6">
        <v>336.72591310572034</v>
      </c>
      <c r="I4" s="6">
        <v>50.695178906109639</v>
      </c>
      <c r="J4" s="6">
        <v>169.82575397429935</v>
      </c>
      <c r="K4" s="6">
        <v>560.99973661246111</v>
      </c>
      <c r="L4" s="6">
        <v>951.43718183815463</v>
      </c>
      <c r="M4" s="6">
        <v>702.95466854178028</v>
      </c>
      <c r="N4" s="6"/>
      <c r="O4" s="15">
        <f>SUM(B4:N4)</f>
        <v>7788.990850672225</v>
      </c>
    </row>
    <row r="5" spans="1:18" x14ac:dyDescent="0.25">
      <c r="A5" s="8" t="s">
        <v>127</v>
      </c>
      <c r="B5" s="6">
        <v>318.58508427550157</v>
      </c>
      <c r="C5" s="6">
        <v>920.94527775121287</v>
      </c>
      <c r="D5" s="6">
        <v>908.92399092824053</v>
      </c>
      <c r="E5" s="6">
        <v>907.76531344694342</v>
      </c>
      <c r="F5" s="6">
        <v>239.67965877728227</v>
      </c>
      <c r="G5" s="6">
        <v>610.26766354149322</v>
      </c>
      <c r="H5" s="6">
        <v>394.67390157726379</v>
      </c>
      <c r="I5" s="6">
        <v>629.59934344885403</v>
      </c>
      <c r="J5" s="6">
        <v>935.28393031920598</v>
      </c>
      <c r="K5" s="6">
        <v>188.06800458639384</v>
      </c>
      <c r="L5" s="6">
        <v>50.876033078511185</v>
      </c>
      <c r="M5" s="6">
        <v>199.68971171091442</v>
      </c>
      <c r="N5" s="6"/>
      <c r="O5" s="15">
        <f>SUM(B5:N5)</f>
        <v>6304.3579134418169</v>
      </c>
      <c r="R5" s="7"/>
    </row>
    <row r="6" spans="1:18" x14ac:dyDescent="0.25">
      <c r="A6" s="8" t="s">
        <v>128</v>
      </c>
      <c r="B6" s="6">
        <v>875.63477644614454</v>
      </c>
      <c r="C6" s="6">
        <v>703.64520342393087</v>
      </c>
      <c r="D6" s="6">
        <v>542.16276859157199</v>
      </c>
      <c r="E6" s="6">
        <v>958.42894269535009</v>
      </c>
      <c r="F6" s="6">
        <v>809.77037341674588</v>
      </c>
      <c r="G6" s="6">
        <v>2.557003436320926</v>
      </c>
      <c r="H6" s="6">
        <v>202.87075341215032</v>
      </c>
      <c r="I6" s="6">
        <v>310.31471165611202</v>
      </c>
      <c r="J6" s="6">
        <v>268.82202014859269</v>
      </c>
      <c r="K6" s="6">
        <v>97.224065665311826</v>
      </c>
      <c r="L6" s="6">
        <v>206.0083010899163</v>
      </c>
      <c r="M6" s="6">
        <v>949.21244944820683</v>
      </c>
      <c r="N6" s="6"/>
      <c r="O6" s="15">
        <f>SUM(B6:N6)</f>
        <v>5926.651369430354</v>
      </c>
    </row>
    <row r="7" spans="1:18" x14ac:dyDescent="0.25">
      <c r="A7" s="8" t="s">
        <v>129</v>
      </c>
      <c r="B7" s="6">
        <v>430.23651037712995</v>
      </c>
      <c r="C7" s="6">
        <v>827.97381888743303</v>
      </c>
      <c r="D7" s="6">
        <v>172.67013748932402</v>
      </c>
      <c r="E7" s="6">
        <v>103.3172718556763</v>
      </c>
      <c r="F7" s="6">
        <v>252.79384162983033</v>
      </c>
      <c r="G7" s="6">
        <v>806.09728907682938</v>
      </c>
      <c r="H7" s="6">
        <v>740.98500140987619</v>
      </c>
      <c r="I7" s="6">
        <v>721.51676896459048</v>
      </c>
      <c r="J7" s="6">
        <v>800.08696431506053</v>
      </c>
      <c r="K7" s="6">
        <v>101.45742223899833</v>
      </c>
      <c r="L7" s="6">
        <v>709.38027470639395</v>
      </c>
      <c r="M7" s="6">
        <v>475.72932396365462</v>
      </c>
      <c r="N7" s="6"/>
      <c r="O7" s="15">
        <f>SUM(B7:N7)</f>
        <v>6142.244624914797</v>
      </c>
    </row>
    <row r="8" spans="1:18" x14ac:dyDescent="0.25">
      <c r="A8" s="8" t="s">
        <v>130</v>
      </c>
      <c r="B8" s="6">
        <v>243.26738431492333</v>
      </c>
      <c r="C8" s="6">
        <v>900.74800310617672</v>
      </c>
      <c r="D8" s="6">
        <v>924.00792853334872</v>
      </c>
      <c r="E8" s="6">
        <v>404.33579712505673</v>
      </c>
      <c r="F8" s="6">
        <v>290.34488446858518</v>
      </c>
      <c r="G8" s="6">
        <v>986.69573017580126</v>
      </c>
      <c r="H8" s="6">
        <v>296.61053596383846</v>
      </c>
      <c r="I8" s="6">
        <v>408.94090013732011</v>
      </c>
      <c r="J8" s="6">
        <v>178.21160614934729</v>
      </c>
      <c r="K8" s="6">
        <v>283.06134149832604</v>
      </c>
      <c r="L8" s="6">
        <v>595.07368522332513</v>
      </c>
      <c r="M8" s="6">
        <v>644.53689947671842</v>
      </c>
      <c r="N8" s="6"/>
      <c r="O8" s="15">
        <f>SUM(B8:N8)</f>
        <v>6155.8346961727666</v>
      </c>
    </row>
    <row r="9" spans="1:18" ht="13.8" x14ac:dyDescent="0.25">
      <c r="O9" s="17">
        <f>SUM(O4:O8)</f>
        <v>32318.079454631959</v>
      </c>
    </row>
    <row r="10" spans="1:18" x14ac:dyDescent="0.25">
      <c r="O10" s="14"/>
    </row>
    <row r="11" spans="1:18" ht="15.6" x14ac:dyDescent="0.3">
      <c r="A11" s="11" t="s">
        <v>145</v>
      </c>
      <c r="O11" s="14"/>
    </row>
    <row r="12" spans="1:18" x14ac:dyDescent="0.25">
      <c r="O12" s="14"/>
    </row>
    <row r="13" spans="1:18" s="1" customFormat="1" x14ac:dyDescent="0.25">
      <c r="A13" s="12" t="s">
        <v>125</v>
      </c>
      <c r="B13" s="10" t="s">
        <v>131</v>
      </c>
      <c r="C13" s="10" t="s">
        <v>132</v>
      </c>
      <c r="D13" s="10" t="s">
        <v>133</v>
      </c>
      <c r="E13" s="10" t="s">
        <v>134</v>
      </c>
      <c r="F13" s="10" t="s">
        <v>135</v>
      </c>
      <c r="G13" s="10" t="s">
        <v>136</v>
      </c>
      <c r="H13" s="10" t="s">
        <v>137</v>
      </c>
      <c r="I13" s="10" t="s">
        <v>138</v>
      </c>
      <c r="J13" s="10" t="s">
        <v>139</v>
      </c>
      <c r="K13" s="10" t="s">
        <v>140</v>
      </c>
      <c r="L13" s="10" t="s">
        <v>141</v>
      </c>
      <c r="M13" s="10" t="s">
        <v>142</v>
      </c>
      <c r="O13" s="10" t="s">
        <v>143</v>
      </c>
    </row>
    <row r="14" spans="1:18" x14ac:dyDescent="0.25">
      <c r="A14" s="8" t="s">
        <v>146</v>
      </c>
      <c r="B14" s="6">
        <v>617.49169887682069</v>
      </c>
      <c r="C14" s="6">
        <v>355.84383860834998</v>
      </c>
      <c r="D14" s="6">
        <v>342.45061959331304</v>
      </c>
      <c r="E14" s="6">
        <v>585.99881452823956</v>
      </c>
      <c r="F14" s="6">
        <v>720.54777606386745</v>
      </c>
      <c r="G14" s="6">
        <v>842.96645121943391</v>
      </c>
      <c r="H14" s="6">
        <v>677.79011502347419</v>
      </c>
      <c r="I14" s="6">
        <v>913.00125660305673</v>
      </c>
      <c r="J14" s="6">
        <v>205.62072222611329</v>
      </c>
      <c r="K14" s="6">
        <v>828.02196598631724</v>
      </c>
      <c r="L14" s="6">
        <v>62.293343259774758</v>
      </c>
      <c r="M14" s="6">
        <v>294.15917927422203</v>
      </c>
      <c r="N14" s="6"/>
      <c r="O14" s="15">
        <f>SUM(B14:N14)</f>
        <v>6446.1857812629823</v>
      </c>
    </row>
    <row r="15" spans="1:18" x14ac:dyDescent="0.25">
      <c r="A15" s="8" t="s">
        <v>147</v>
      </c>
      <c r="B15" s="6">
        <v>146.32069769296942</v>
      </c>
      <c r="C15" s="6">
        <v>514.6878062948241</v>
      </c>
      <c r="D15" s="6">
        <v>410.75363393139975</v>
      </c>
      <c r="E15" s="6">
        <v>326.97557626643635</v>
      </c>
      <c r="F15" s="6">
        <v>248.69118665318712</v>
      </c>
      <c r="G15" s="6">
        <v>557.07904457982499</v>
      </c>
      <c r="H15" s="6">
        <v>995.55096238756312</v>
      </c>
      <c r="I15" s="6">
        <v>576.62045414355578</v>
      </c>
      <c r="J15" s="6">
        <v>96.314628535797198</v>
      </c>
      <c r="K15" s="6">
        <v>510.4136322736743</v>
      </c>
      <c r="L15" s="6">
        <v>431.96127102301762</v>
      </c>
      <c r="M15" s="6">
        <v>939.39166856795373</v>
      </c>
      <c r="N15" s="6"/>
      <c r="O15" s="15">
        <f>SUM(B15:N15)</f>
        <v>5754.7605623502041</v>
      </c>
    </row>
    <row r="16" spans="1:18" x14ac:dyDescent="0.25">
      <c r="A16" s="8" t="s">
        <v>148</v>
      </c>
      <c r="B16" s="6">
        <v>743.11696122386013</v>
      </c>
      <c r="C16" s="6">
        <v>950.62175333235041</v>
      </c>
      <c r="D16" s="6">
        <v>610.33554870625915</v>
      </c>
      <c r="E16" s="6">
        <v>57.362940091655545</v>
      </c>
      <c r="F16" s="6">
        <v>970.10162492370114</v>
      </c>
      <c r="G16" s="6">
        <v>786.11394024392837</v>
      </c>
      <c r="H16" s="6">
        <v>993.10247549251881</v>
      </c>
      <c r="I16" s="6">
        <v>615.55661135732009</v>
      </c>
      <c r="J16" s="6">
        <v>794.25932098385772</v>
      </c>
      <c r="K16" s="6">
        <v>224.39395726990651</v>
      </c>
      <c r="L16" s="6">
        <v>956.76016793281394</v>
      </c>
      <c r="M16" s="6">
        <v>44.657391622579645</v>
      </c>
      <c r="N16" s="6"/>
      <c r="O16" s="15">
        <f>SUM(B16:N16)</f>
        <v>7746.3826931807516</v>
      </c>
    </row>
    <row r="17" spans="1:15" x14ac:dyDescent="0.25">
      <c r="A17" s="8" t="s">
        <v>149</v>
      </c>
      <c r="B17" s="6">
        <v>797.41655124561839</v>
      </c>
      <c r="C17" s="6">
        <v>215.33852373580453</v>
      </c>
      <c r="D17" s="6">
        <v>12.667767289573639</v>
      </c>
      <c r="E17" s="6">
        <v>267.39659267173897</v>
      </c>
      <c r="F17" s="6">
        <v>357.37574524698812</v>
      </c>
      <c r="G17" s="6">
        <v>254.16375298423642</v>
      </c>
      <c r="H17" s="6">
        <v>87.603587324594386</v>
      </c>
      <c r="I17" s="6">
        <v>50.780146291772525</v>
      </c>
      <c r="J17" s="6">
        <v>330.84269061009633</v>
      </c>
      <c r="K17" s="6">
        <v>244.47718536715234</v>
      </c>
      <c r="L17" s="6">
        <v>379.22246833656811</v>
      </c>
      <c r="M17" s="6">
        <v>992.81409085276744</v>
      </c>
      <c r="N17" s="6"/>
      <c r="O17" s="15">
        <f>SUM(B17:N17)</f>
        <v>3990.0991019569115</v>
      </c>
    </row>
    <row r="18" spans="1:15" x14ac:dyDescent="0.25">
      <c r="A18" s="8" t="s">
        <v>150</v>
      </c>
      <c r="B18" s="6">
        <v>209.35823450795033</v>
      </c>
      <c r="C18" s="6">
        <v>577.31920918090179</v>
      </c>
      <c r="D18" s="6">
        <v>646.04700284313572</v>
      </c>
      <c r="E18" s="6">
        <v>742.14123452721913</v>
      </c>
      <c r="F18" s="6">
        <v>486.49782045896916</v>
      </c>
      <c r="G18" s="6">
        <v>76.885942218755332</v>
      </c>
      <c r="H18" s="6">
        <v>96.985364986074359</v>
      </c>
      <c r="I18" s="6">
        <v>8.3265841588495704</v>
      </c>
      <c r="J18" s="6">
        <v>105.80675652936122</v>
      </c>
      <c r="K18" s="6">
        <v>867.77857063828185</v>
      </c>
      <c r="L18" s="6">
        <v>654.50575256265097</v>
      </c>
      <c r="M18" s="6">
        <v>954.8781426907276</v>
      </c>
      <c r="N18" s="6"/>
      <c r="O18" s="15">
        <f>SUM(B18:N18)</f>
        <v>5426.5306153028778</v>
      </c>
    </row>
    <row r="19" spans="1:15" ht="13.8" x14ac:dyDescent="0.25">
      <c r="O19" s="17">
        <f>SUM(O14:O18)</f>
        <v>29363.958754053725</v>
      </c>
    </row>
    <row r="20" spans="1:15" x14ac:dyDescent="0.25">
      <c r="O20" s="14"/>
    </row>
    <row r="21" spans="1:15" ht="15.6" x14ac:dyDescent="0.3">
      <c r="A21" s="11" t="s">
        <v>151</v>
      </c>
      <c r="O21" s="14"/>
    </row>
    <row r="22" spans="1:15" x14ac:dyDescent="0.25">
      <c r="O22" s="14"/>
    </row>
    <row r="23" spans="1:15" s="1" customFormat="1" x14ac:dyDescent="0.25">
      <c r="A23" s="12" t="s">
        <v>125</v>
      </c>
      <c r="B23" s="10" t="s">
        <v>131</v>
      </c>
      <c r="C23" s="10" t="s">
        <v>132</v>
      </c>
      <c r="D23" s="10" t="s">
        <v>133</v>
      </c>
      <c r="E23" s="10" t="s">
        <v>134</v>
      </c>
      <c r="F23" s="10" t="s">
        <v>135</v>
      </c>
      <c r="G23" s="10" t="s">
        <v>136</v>
      </c>
      <c r="H23" s="10" t="s">
        <v>137</v>
      </c>
      <c r="I23" s="10" t="s">
        <v>138</v>
      </c>
      <c r="J23" s="10" t="s">
        <v>139</v>
      </c>
      <c r="K23" s="10" t="s">
        <v>140</v>
      </c>
      <c r="L23" s="10" t="s">
        <v>141</v>
      </c>
      <c r="M23" s="10" t="s">
        <v>142</v>
      </c>
      <c r="O23" s="10" t="s">
        <v>143</v>
      </c>
    </row>
    <row r="24" spans="1:15" x14ac:dyDescent="0.25">
      <c r="A24" s="8" t="s">
        <v>157</v>
      </c>
      <c r="B24" s="6">
        <v>650.91698914753329</v>
      </c>
      <c r="C24" s="6">
        <v>512.52829186719146</v>
      </c>
      <c r="D24" s="6">
        <v>797.025750606575</v>
      </c>
      <c r="E24" s="6">
        <v>844.83937618504388</v>
      </c>
      <c r="F24" s="6">
        <v>102.41357215975344</v>
      </c>
      <c r="G24" s="6">
        <v>13.283225461782955</v>
      </c>
      <c r="H24" s="6">
        <v>851.99711107486382</v>
      </c>
      <c r="I24" s="6">
        <v>965.83205945054203</v>
      </c>
      <c r="J24" s="6">
        <v>710.0896817343953</v>
      </c>
      <c r="K24" s="6">
        <v>731.45198334803979</v>
      </c>
      <c r="L24" s="6">
        <v>576.43624794631478</v>
      </c>
      <c r="M24" s="6">
        <v>890.13447475255748</v>
      </c>
      <c r="N24" s="6"/>
      <c r="O24" s="15">
        <f>SUM(B24:N24)</f>
        <v>7646.9487637345928</v>
      </c>
    </row>
    <row r="25" spans="1:15" x14ac:dyDescent="0.25">
      <c r="A25" s="8" t="s">
        <v>158</v>
      </c>
      <c r="B25" s="6">
        <v>186.25786549093704</v>
      </c>
      <c r="C25" s="6">
        <v>240.11733754123134</v>
      </c>
      <c r="D25" s="6">
        <v>355.3738768508565</v>
      </c>
      <c r="E25" s="6">
        <v>712.51064525049526</v>
      </c>
      <c r="F25" s="6">
        <v>800.07425509854977</v>
      </c>
      <c r="G25" s="6">
        <v>405.28399975455034</v>
      </c>
      <c r="H25" s="6">
        <v>27.47116986201803</v>
      </c>
      <c r="I25" s="6">
        <v>197.12903232864255</v>
      </c>
      <c r="J25" s="6">
        <v>701.0850383232787</v>
      </c>
      <c r="K25" s="6">
        <v>875.69931208934565</v>
      </c>
      <c r="L25" s="6">
        <v>379.45906423704167</v>
      </c>
      <c r="M25" s="6">
        <v>766.72562607756902</v>
      </c>
      <c r="N25" s="6"/>
      <c r="O25" s="15">
        <f>SUM(B25:N25)</f>
        <v>5647.1872229045157</v>
      </c>
    </row>
    <row r="26" spans="1:15" x14ac:dyDescent="0.25">
      <c r="A26" s="8" t="s">
        <v>159</v>
      </c>
      <c r="B26" s="6">
        <v>805.33919299840352</v>
      </c>
      <c r="C26" s="6">
        <v>395.55000441565522</v>
      </c>
      <c r="D26" s="6">
        <v>126.74621306007361</v>
      </c>
      <c r="E26" s="6">
        <v>523.36233042027879</v>
      </c>
      <c r="F26" s="6">
        <v>513.22071926881893</v>
      </c>
      <c r="G26" s="6">
        <v>497.21808786135568</v>
      </c>
      <c r="H26" s="6">
        <v>397.56079947727852</v>
      </c>
      <c r="I26" s="6">
        <v>986.40186715986465</v>
      </c>
      <c r="J26" s="6">
        <v>397.33993955566871</v>
      </c>
      <c r="K26" s="6">
        <v>562.5742255165045</v>
      </c>
      <c r="L26" s="6">
        <v>119.07864809450963</v>
      </c>
      <c r="M26" s="6">
        <v>242.76114182764718</v>
      </c>
      <c r="N26" s="6"/>
      <c r="O26" s="15">
        <f>SUM(B26:N26)</f>
        <v>5567.1531696560596</v>
      </c>
    </row>
    <row r="27" spans="1:15" x14ac:dyDescent="0.25">
      <c r="A27" s="8" t="s">
        <v>160</v>
      </c>
      <c r="B27" s="6">
        <v>756.02760147053868</v>
      </c>
      <c r="C27" s="6">
        <v>809.14922238618851</v>
      </c>
      <c r="D27" s="6">
        <v>426.47453368309107</v>
      </c>
      <c r="E27" s="6">
        <v>707.3531291779567</v>
      </c>
      <c r="F27" s="6">
        <v>151.33727563346545</v>
      </c>
      <c r="G27" s="6">
        <v>39.255991095171971</v>
      </c>
      <c r="H27" s="6">
        <v>982.53997586352807</v>
      </c>
      <c r="I27" s="6">
        <v>44.704403859072485</v>
      </c>
      <c r="J27" s="6">
        <v>332.79316572196029</v>
      </c>
      <c r="K27" s="6">
        <v>383.94175648756601</v>
      </c>
      <c r="L27" s="6">
        <v>726.60644781836515</v>
      </c>
      <c r="M27" s="6">
        <v>383.52537123093902</v>
      </c>
      <c r="N27" s="6"/>
      <c r="O27" s="15">
        <f>SUM(B27:N27)</f>
        <v>5743.7088744278426</v>
      </c>
    </row>
    <row r="28" spans="1:15" x14ac:dyDescent="0.25">
      <c r="A28" s="8" t="s">
        <v>150</v>
      </c>
      <c r="B28" s="6">
        <v>334.73541765514625</v>
      </c>
      <c r="C28" s="6">
        <v>743.69557281707</v>
      </c>
      <c r="D28" s="6">
        <v>460.12145512244905</v>
      </c>
      <c r="E28" s="6">
        <v>427.91648912513591</v>
      </c>
      <c r="F28" s="6">
        <v>118.04704318458725</v>
      </c>
      <c r="G28" s="6">
        <v>758.49559542834481</v>
      </c>
      <c r="H28" s="6">
        <v>245.82755838143288</v>
      </c>
      <c r="I28" s="6">
        <v>499.53187830817836</v>
      </c>
      <c r="J28" s="6">
        <v>838.74280690899127</v>
      </c>
      <c r="K28" s="6">
        <v>560.78683480391692</v>
      </c>
      <c r="L28" s="6">
        <v>918.4112761207208</v>
      </c>
      <c r="M28" s="6">
        <v>329.95221467985505</v>
      </c>
      <c r="N28" s="6"/>
      <c r="O28" s="15">
        <f>SUM(B28:N28)</f>
        <v>6236.2641425358297</v>
      </c>
    </row>
    <row r="29" spans="1:15" ht="13.8" x14ac:dyDescent="0.25">
      <c r="O29" s="17">
        <f>SUM(O24:O28)</f>
        <v>30841.262173258845</v>
      </c>
    </row>
    <row r="30" spans="1:15" x14ac:dyDescent="0.25">
      <c r="O30" s="14"/>
    </row>
    <row r="31" spans="1:15" ht="15.6" x14ac:dyDescent="0.3">
      <c r="A31" s="11" t="s">
        <v>119</v>
      </c>
      <c r="O31" s="14"/>
    </row>
    <row r="32" spans="1:15" x14ac:dyDescent="0.25">
      <c r="O32" s="14"/>
    </row>
    <row r="33" spans="1:15" s="1" customFormat="1" x14ac:dyDescent="0.25">
      <c r="A33" s="12" t="s">
        <v>125</v>
      </c>
      <c r="B33" s="10" t="s">
        <v>131</v>
      </c>
      <c r="C33" s="10" t="s">
        <v>132</v>
      </c>
      <c r="D33" s="10" t="s">
        <v>133</v>
      </c>
      <c r="E33" s="10" t="s">
        <v>134</v>
      </c>
      <c r="F33" s="10" t="s">
        <v>135</v>
      </c>
      <c r="G33" s="10" t="s">
        <v>136</v>
      </c>
      <c r="H33" s="10" t="s">
        <v>137</v>
      </c>
      <c r="I33" s="10" t="s">
        <v>138</v>
      </c>
      <c r="J33" s="10" t="s">
        <v>139</v>
      </c>
      <c r="K33" s="10" t="s">
        <v>140</v>
      </c>
      <c r="L33" s="10" t="s">
        <v>141</v>
      </c>
      <c r="M33" s="10" t="s">
        <v>142</v>
      </c>
      <c r="O33" s="10" t="s">
        <v>143</v>
      </c>
    </row>
    <row r="34" spans="1:15" x14ac:dyDescent="0.25">
      <c r="A34" s="8" t="s">
        <v>152</v>
      </c>
      <c r="B34" s="6">
        <v>246.15144330176264</v>
      </c>
      <c r="C34" s="6">
        <v>805.91097322474513</v>
      </c>
      <c r="D34" s="6">
        <v>396.37787210844874</v>
      </c>
      <c r="E34" s="6">
        <v>122.15085057810083</v>
      </c>
      <c r="F34" s="6">
        <v>845.07643602694134</v>
      </c>
      <c r="G34" s="6">
        <v>380.97255223916557</v>
      </c>
      <c r="H34" s="6">
        <v>597.29421642193756</v>
      </c>
      <c r="I34" s="6">
        <v>686.73366146961894</v>
      </c>
      <c r="J34" s="6">
        <v>878.06464940013382</v>
      </c>
      <c r="K34" s="6">
        <v>192.8399039915183</v>
      </c>
      <c r="L34" s="6">
        <v>797.30997769050123</v>
      </c>
      <c r="M34" s="6">
        <v>890.41876716259424</v>
      </c>
      <c r="N34" s="6"/>
      <c r="O34" s="15">
        <f>SUM(B34:N34)</f>
        <v>6839.301303615468</v>
      </c>
    </row>
    <row r="35" spans="1:15" x14ac:dyDescent="0.25">
      <c r="A35" s="8" t="s">
        <v>153</v>
      </c>
      <c r="B35" s="6">
        <v>921.61588376399163</v>
      </c>
      <c r="C35" s="6">
        <v>223.38752158204844</v>
      </c>
      <c r="D35" s="6">
        <v>929.53783644433224</v>
      </c>
      <c r="E35" s="6">
        <v>739.53161169438442</v>
      </c>
      <c r="F35" s="6">
        <v>621.70097452357891</v>
      </c>
      <c r="G35" s="6">
        <v>459.22802752299407</v>
      </c>
      <c r="H35" s="6">
        <v>150.08858606254805</v>
      </c>
      <c r="I35" s="6">
        <v>302.6363528756084</v>
      </c>
      <c r="J35" s="6">
        <v>326.09513723725138</v>
      </c>
      <c r="K35" s="6">
        <v>740.79742154378982</v>
      </c>
      <c r="L35" s="6">
        <v>940.73058869160775</v>
      </c>
      <c r="M35" s="6">
        <v>58.219593822800952</v>
      </c>
      <c r="N35" s="6"/>
      <c r="O35" s="15">
        <f>SUM(B35:N35)</f>
        <v>6413.5695357649356</v>
      </c>
    </row>
    <row r="36" spans="1:15" x14ac:dyDescent="0.25">
      <c r="A36" s="8" t="s">
        <v>154</v>
      </c>
      <c r="B36" s="6">
        <v>469.38432580655308</v>
      </c>
      <c r="C36" s="6">
        <v>61.562589591308559</v>
      </c>
      <c r="D36" s="6">
        <v>169.57714613595343</v>
      </c>
      <c r="E36" s="6">
        <v>494.29399132826933</v>
      </c>
      <c r="F36" s="6">
        <v>302.70976708502451</v>
      </c>
      <c r="G36" s="6">
        <v>627.00256643687396</v>
      </c>
      <c r="H36" s="6">
        <v>635.40092011070806</v>
      </c>
      <c r="I36" s="6">
        <v>797.85723569772676</v>
      </c>
      <c r="J36" s="6">
        <v>261.46238348307361</v>
      </c>
      <c r="K36" s="6">
        <v>667.04784453627224</v>
      </c>
      <c r="L36" s="6">
        <v>860.60873084266848</v>
      </c>
      <c r="M36" s="6">
        <v>325.28048679656109</v>
      </c>
      <c r="N36" s="6"/>
      <c r="O36" s="15">
        <f>SUM(B36:N36)</f>
        <v>5672.1879878509935</v>
      </c>
    </row>
    <row r="37" spans="1:15" x14ac:dyDescent="0.25">
      <c r="A37" s="8" t="s">
        <v>155</v>
      </c>
      <c r="B37" s="6">
        <v>318.27479070100463</v>
      </c>
      <c r="C37" s="6">
        <v>974.0497840546434</v>
      </c>
      <c r="D37" s="6">
        <v>560.13627634571606</v>
      </c>
      <c r="E37" s="6">
        <v>200.75785024229998</v>
      </c>
      <c r="F37" s="6">
        <v>160.00581098217913</v>
      </c>
      <c r="G37" s="6">
        <v>294.2432720110919</v>
      </c>
      <c r="H37" s="6">
        <v>435.34782640993353</v>
      </c>
      <c r="I37" s="6">
        <v>413.14065580023572</v>
      </c>
      <c r="J37" s="6">
        <v>843.90478937950513</v>
      </c>
      <c r="K37" s="6">
        <v>83.141114193832749</v>
      </c>
      <c r="L37" s="6">
        <v>102.9605345137754</v>
      </c>
      <c r="M37" s="6">
        <v>129.07860403910786</v>
      </c>
      <c r="N37" s="6"/>
      <c r="O37" s="15">
        <f>SUM(B37:N37)</f>
        <v>4515.0413086733242</v>
      </c>
    </row>
    <row r="38" spans="1:15" x14ac:dyDescent="0.25">
      <c r="A38" s="8" t="s">
        <v>156</v>
      </c>
      <c r="B38" s="6">
        <v>792.22884790664659</v>
      </c>
      <c r="C38" s="6">
        <v>848.99382835625397</v>
      </c>
      <c r="D38" s="6">
        <v>332.86152390469329</v>
      </c>
      <c r="E38" s="6">
        <v>133.18974121902639</v>
      </c>
      <c r="F38" s="6">
        <v>224.02305038625613</v>
      </c>
      <c r="G38" s="6">
        <v>257.63307311114403</v>
      </c>
      <c r="H38" s="6">
        <v>273.66435809214363</v>
      </c>
      <c r="I38" s="6">
        <v>147.79751937844486</v>
      </c>
      <c r="J38" s="6">
        <v>515.16739477625345</v>
      </c>
      <c r="K38" s="6">
        <v>988.49675508023108</v>
      </c>
      <c r="L38" s="6">
        <v>182.45767994482387</v>
      </c>
      <c r="M38" s="6">
        <v>659.71976530161623</v>
      </c>
      <c r="N38" s="6"/>
      <c r="O38" s="15">
        <f>SUM(B38:N38)</f>
        <v>5356.2335374575341</v>
      </c>
    </row>
    <row r="39" spans="1:15" ht="13.8" x14ac:dyDescent="0.25">
      <c r="O39" s="17">
        <f>SUM(O34:O38)</f>
        <v>28796.333673362256</v>
      </c>
    </row>
    <row r="40" spans="1:15" x14ac:dyDescent="0.25">
      <c r="F40" t="s">
        <v>144</v>
      </c>
      <c r="O40" s="14"/>
    </row>
    <row r="41" spans="1:15" ht="15.6" x14ac:dyDescent="0.3">
      <c r="A41" s="11" t="s">
        <v>120</v>
      </c>
      <c r="O41" s="14"/>
    </row>
    <row r="42" spans="1:15" x14ac:dyDescent="0.25">
      <c r="O42" s="14"/>
    </row>
    <row r="43" spans="1:15" s="1" customFormat="1" x14ac:dyDescent="0.25">
      <c r="A43" s="12" t="s">
        <v>125</v>
      </c>
      <c r="B43" s="10" t="s">
        <v>131</v>
      </c>
      <c r="C43" s="10" t="s">
        <v>132</v>
      </c>
      <c r="D43" s="10" t="s">
        <v>133</v>
      </c>
      <c r="E43" s="10" t="s">
        <v>134</v>
      </c>
      <c r="F43" s="10" t="s">
        <v>135</v>
      </c>
      <c r="G43" s="10" t="s">
        <v>136</v>
      </c>
      <c r="H43" s="10" t="s">
        <v>137</v>
      </c>
      <c r="I43" s="10" t="s">
        <v>138</v>
      </c>
      <c r="J43" s="10" t="s">
        <v>139</v>
      </c>
      <c r="K43" s="10" t="s">
        <v>140</v>
      </c>
      <c r="L43" s="10" t="s">
        <v>141</v>
      </c>
      <c r="M43" s="10" t="s">
        <v>142</v>
      </c>
      <c r="O43" s="10" t="s">
        <v>143</v>
      </c>
    </row>
    <row r="44" spans="1:15" x14ac:dyDescent="0.25">
      <c r="A44" s="8" t="s">
        <v>161</v>
      </c>
      <c r="B44" s="6">
        <v>437.80241388843069</v>
      </c>
      <c r="C44" s="6">
        <v>727.5838201746576</v>
      </c>
      <c r="D44" s="6">
        <v>113.91366941413051</v>
      </c>
      <c r="E44" s="6">
        <v>831.31169777700211</v>
      </c>
      <c r="F44" s="6">
        <v>16.748393161665433</v>
      </c>
      <c r="G44" s="6">
        <v>282.0165244629207</v>
      </c>
      <c r="H44" s="6">
        <v>544.95417130550038</v>
      </c>
      <c r="I44" s="6">
        <v>743.67746262174398</v>
      </c>
      <c r="J44" s="6">
        <v>740.61575931115181</v>
      </c>
      <c r="K44" s="6">
        <v>973.09116485980621</v>
      </c>
      <c r="L44" s="6">
        <v>618.64603662087927</v>
      </c>
      <c r="M44" s="6">
        <v>545.23966465858109</v>
      </c>
      <c r="N44" s="6"/>
      <c r="O44" s="15">
        <f>SUM(B44:N44)</f>
        <v>6575.6007782564693</v>
      </c>
    </row>
    <row r="45" spans="1:15" x14ac:dyDescent="0.25">
      <c r="A45" s="8" t="s">
        <v>162</v>
      </c>
      <c r="B45" s="6">
        <v>609.80313563857601</v>
      </c>
      <c r="C45" s="6">
        <v>471.06395191981409</v>
      </c>
      <c r="D45" s="6">
        <v>739.58181197293629</v>
      </c>
      <c r="E45" s="6">
        <v>261.28165738053519</v>
      </c>
      <c r="F45" s="6">
        <v>342.75327042894065</v>
      </c>
      <c r="G45" s="6">
        <v>53.669412203472433</v>
      </c>
      <c r="H45" s="6">
        <v>944.16147769496115</v>
      </c>
      <c r="I45" s="6">
        <v>45.563886827116207</v>
      </c>
      <c r="J45" s="6">
        <v>48.721511954526342</v>
      </c>
      <c r="K45" s="6">
        <v>905.79493337065742</v>
      </c>
      <c r="L45" s="6">
        <v>235.10936379729498</v>
      </c>
      <c r="M45" s="6">
        <v>634.30158166272042</v>
      </c>
      <c r="N45" s="6"/>
      <c r="O45" s="15">
        <f>SUM(B45:N45)</f>
        <v>5291.8059948515511</v>
      </c>
    </row>
    <row r="46" spans="1:15" x14ac:dyDescent="0.25">
      <c r="A46" s="8" t="s">
        <v>163</v>
      </c>
      <c r="B46" s="6">
        <v>478.67344593109794</v>
      </c>
      <c r="C46" s="6">
        <v>625.39811563096134</v>
      </c>
      <c r="D46" s="6">
        <v>135.40727359492811</v>
      </c>
      <c r="E46" s="6">
        <v>969.8133087634817</v>
      </c>
      <c r="F46" s="6">
        <v>914.81886141027167</v>
      </c>
      <c r="G46" s="6">
        <v>290.45649949067223</v>
      </c>
      <c r="H46" s="6">
        <v>234.5351424553923</v>
      </c>
      <c r="I46" s="6">
        <v>270.73811575106174</v>
      </c>
      <c r="J46" s="6">
        <v>103.45173947418741</v>
      </c>
      <c r="K46" s="6">
        <v>146.50449597239225</v>
      </c>
      <c r="L46" s="6">
        <v>994.91140229020743</v>
      </c>
      <c r="M46" s="6">
        <v>949.92268707422784</v>
      </c>
      <c r="N46" s="6"/>
      <c r="O46" s="15">
        <f>SUM(B46:N46)</f>
        <v>6114.6310878388822</v>
      </c>
    </row>
    <row r="47" spans="1:15" x14ac:dyDescent="0.25">
      <c r="A47" s="8" t="s">
        <v>164</v>
      </c>
      <c r="B47" s="6">
        <v>490.37957162969013</v>
      </c>
      <c r="C47" s="6">
        <v>316.70494492685197</v>
      </c>
      <c r="D47" s="6">
        <v>572.47686856230143</v>
      </c>
      <c r="E47" s="6">
        <v>415.08095507052769</v>
      </c>
      <c r="F47" s="6">
        <v>227.29902177447036</v>
      </c>
      <c r="G47" s="6">
        <v>751.17718986502882</v>
      </c>
      <c r="H47" s="6">
        <v>733.30211492252249</v>
      </c>
      <c r="I47" s="6">
        <v>441.01367977981232</v>
      </c>
      <c r="J47" s="6">
        <v>437.11927926276894</v>
      </c>
      <c r="K47" s="6">
        <v>63.311605304366971</v>
      </c>
      <c r="L47" s="6">
        <v>567.34357682312009</v>
      </c>
      <c r="M47" s="6">
        <v>462.00319991510509</v>
      </c>
      <c r="N47" s="6"/>
      <c r="O47" s="15">
        <f>SUM(B47:N47)</f>
        <v>5477.212007836566</v>
      </c>
    </row>
    <row r="48" spans="1:15" x14ac:dyDescent="0.25">
      <c r="A48" s="8" t="s">
        <v>165</v>
      </c>
      <c r="B48" s="6">
        <v>149.34518291289666</v>
      </c>
      <c r="C48" s="6">
        <v>412.50216350765379</v>
      </c>
      <c r="D48" s="6">
        <v>827.16929346829636</v>
      </c>
      <c r="E48" s="6">
        <v>784.58034520509034</v>
      </c>
      <c r="F48" s="6">
        <v>640.45228222173375</v>
      </c>
      <c r="G48" s="6">
        <v>999.39709884981846</v>
      </c>
      <c r="H48" s="6">
        <v>624.51854339510237</v>
      </c>
      <c r="I48" s="6">
        <v>3.4628770431945899</v>
      </c>
      <c r="J48" s="6">
        <v>460.68355492392544</v>
      </c>
      <c r="K48" s="6">
        <v>674.81936518329076</v>
      </c>
      <c r="L48" s="6">
        <v>749.98152175268547</v>
      </c>
      <c r="M48" s="6">
        <v>720.73544177345036</v>
      </c>
      <c r="N48" s="6"/>
      <c r="O48" s="15">
        <f>SUM(B48:N48)</f>
        <v>7047.6476702371392</v>
      </c>
    </row>
    <row r="49" spans="15:15" ht="13.8" x14ac:dyDescent="0.25">
      <c r="O49" s="17">
        <f>SUM(O44:O48)</f>
        <v>30506.897539020611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9"/>
  <sheetViews>
    <sheetView zoomScale="80" workbookViewId="0"/>
  </sheetViews>
  <sheetFormatPr defaultRowHeight="13.2" x14ac:dyDescent="0.25"/>
  <cols>
    <col min="1" max="1" width="20.6640625" style="8" bestFit="1" customWidth="1"/>
    <col min="2" max="13" width="10.6640625" customWidth="1"/>
    <col min="14" max="14" width="1.44140625" customWidth="1"/>
    <col min="15" max="15" width="13.6640625" style="7" bestFit="1" customWidth="1"/>
  </cols>
  <sheetData>
    <row r="1" spans="1:15" ht="15.6" x14ac:dyDescent="0.3">
      <c r="A1" s="11" t="s">
        <v>124</v>
      </c>
    </row>
    <row r="2" spans="1:15" x14ac:dyDescent="0.25">
      <c r="O2" s="14"/>
    </row>
    <row r="3" spans="1:15" s="1" customFormat="1" x14ac:dyDescent="0.25">
      <c r="A3" s="12" t="s">
        <v>125</v>
      </c>
      <c r="B3" s="10" t="s">
        <v>131</v>
      </c>
      <c r="C3" s="10" t="s">
        <v>132</v>
      </c>
      <c r="D3" s="10" t="s">
        <v>133</v>
      </c>
      <c r="E3" s="10" t="s">
        <v>134</v>
      </c>
      <c r="F3" s="10" t="s">
        <v>135</v>
      </c>
      <c r="G3" s="10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  <c r="L3" s="10" t="s">
        <v>141</v>
      </c>
      <c r="M3" s="10" t="s">
        <v>142</v>
      </c>
      <c r="O3" s="10" t="s">
        <v>143</v>
      </c>
    </row>
    <row r="4" spans="1:15" x14ac:dyDescent="0.25">
      <c r="A4" s="8" t="s">
        <v>126</v>
      </c>
      <c r="B4" s="16">
        <v>863.13004233795448</v>
      </c>
      <c r="C4" s="16">
        <v>658.84677002613603</v>
      </c>
      <c r="D4" s="16">
        <v>581.46403502295379</v>
      </c>
      <c r="E4" s="16">
        <v>978.09221934485447</v>
      </c>
      <c r="F4" s="16">
        <v>941.61224107424073</v>
      </c>
      <c r="G4" s="16">
        <v>993.20710988756127</v>
      </c>
      <c r="H4" s="16">
        <v>336.72591310572034</v>
      </c>
      <c r="I4" s="16">
        <v>50.695178906109639</v>
      </c>
      <c r="J4" s="16">
        <v>169.82575397429935</v>
      </c>
      <c r="K4" s="16">
        <v>560.99973661246111</v>
      </c>
      <c r="L4" s="16">
        <v>951.43718183815463</v>
      </c>
      <c r="M4" s="16">
        <v>702.95466854178028</v>
      </c>
      <c r="N4" s="16"/>
      <c r="O4" s="15">
        <f>SUM(B4:N4)</f>
        <v>7788.990850672225</v>
      </c>
    </row>
    <row r="5" spans="1:15" x14ac:dyDescent="0.25">
      <c r="A5" s="8" t="s">
        <v>127</v>
      </c>
      <c r="B5" s="16">
        <v>318.58508427550157</v>
      </c>
      <c r="C5" s="16">
        <v>920.94527775121287</v>
      </c>
      <c r="D5" s="16">
        <v>908.92399092824053</v>
      </c>
      <c r="E5" s="16">
        <v>907.76531344694342</v>
      </c>
      <c r="F5" s="16">
        <v>239.67965877728227</v>
      </c>
      <c r="G5" s="16">
        <v>610.26766354149322</v>
      </c>
      <c r="H5" s="16">
        <v>394.67390157726379</v>
      </c>
      <c r="I5" s="16">
        <v>629.59934344885403</v>
      </c>
      <c r="J5" s="16">
        <v>935.28393031920598</v>
      </c>
      <c r="K5" s="16">
        <v>188.06800458639384</v>
      </c>
      <c r="L5" s="16">
        <v>50.876033078511185</v>
      </c>
      <c r="M5" s="16">
        <v>199.68971171091442</v>
      </c>
      <c r="N5" s="16"/>
      <c r="O5" s="15">
        <f>SUM(B5:N5)</f>
        <v>6304.3579134418169</v>
      </c>
    </row>
    <row r="6" spans="1:15" x14ac:dyDescent="0.25">
      <c r="A6" s="8" t="s">
        <v>128</v>
      </c>
      <c r="B6" s="16">
        <v>875.63477644614454</v>
      </c>
      <c r="C6" s="16">
        <v>703.64520342393087</v>
      </c>
      <c r="D6" s="16">
        <v>542.16276859157199</v>
      </c>
      <c r="E6" s="16">
        <v>958.42894269535009</v>
      </c>
      <c r="F6" s="16">
        <v>809.77037341674588</v>
      </c>
      <c r="G6" s="16">
        <v>2.557003436320926</v>
      </c>
      <c r="H6" s="16">
        <v>202.87075341215032</v>
      </c>
      <c r="I6" s="16">
        <v>310.31471165611202</v>
      </c>
      <c r="J6" s="16">
        <v>268.82202014859269</v>
      </c>
      <c r="K6" s="16">
        <v>97.224065665311826</v>
      </c>
      <c r="L6" s="16">
        <v>206.0083010899163</v>
      </c>
      <c r="M6" s="16">
        <v>949.21244944820683</v>
      </c>
      <c r="N6" s="16"/>
      <c r="O6" s="15">
        <f>SUM(B6:N6)</f>
        <v>5926.651369430354</v>
      </c>
    </row>
    <row r="7" spans="1:15" x14ac:dyDescent="0.25">
      <c r="A7" s="8" t="s">
        <v>129</v>
      </c>
      <c r="B7" s="16">
        <v>430.23651037712995</v>
      </c>
      <c r="C7" s="16">
        <v>827.97381888743303</v>
      </c>
      <c r="D7" s="16">
        <v>172.67013748932402</v>
      </c>
      <c r="E7" s="16">
        <v>103.3172718556763</v>
      </c>
      <c r="F7" s="16">
        <v>252.79384162983033</v>
      </c>
      <c r="G7" s="16">
        <v>806.09728907682938</v>
      </c>
      <c r="H7" s="16">
        <v>740.98500140987619</v>
      </c>
      <c r="I7" s="16">
        <v>721.51676896459048</v>
      </c>
      <c r="J7" s="16">
        <v>800.08696431506053</v>
      </c>
      <c r="K7" s="16">
        <v>101.45742223899833</v>
      </c>
      <c r="L7" s="16">
        <v>709.38027470639395</v>
      </c>
      <c r="M7" s="16">
        <v>475.72932396365462</v>
      </c>
      <c r="N7" s="16"/>
      <c r="O7" s="15">
        <f>SUM(B7:N7)</f>
        <v>6142.244624914797</v>
      </c>
    </row>
    <row r="8" spans="1:15" x14ac:dyDescent="0.25">
      <c r="A8" s="8" t="s">
        <v>130</v>
      </c>
      <c r="B8" s="16">
        <v>243.26738431492333</v>
      </c>
      <c r="C8" s="16">
        <v>900.74800310617672</v>
      </c>
      <c r="D8" s="16">
        <v>924.00792853334872</v>
      </c>
      <c r="E8" s="16">
        <v>404.33579712505673</v>
      </c>
      <c r="F8" s="16">
        <v>290.34488446858518</v>
      </c>
      <c r="G8" s="16">
        <v>986.69573017580126</v>
      </c>
      <c r="H8" s="16">
        <v>296.61053596383846</v>
      </c>
      <c r="I8" s="16">
        <v>408.94090013732011</v>
      </c>
      <c r="J8" s="16">
        <v>178.21160614934729</v>
      </c>
      <c r="K8" s="16">
        <v>283.06134149832604</v>
      </c>
      <c r="L8" s="16">
        <v>595.07368522332513</v>
      </c>
      <c r="M8" s="16">
        <v>644.53689947671842</v>
      </c>
      <c r="N8" s="16"/>
      <c r="O8" s="15">
        <f>SUM(B8:N8)</f>
        <v>6155.8346961727666</v>
      </c>
    </row>
    <row r="9" spans="1:15" ht="13.8" x14ac:dyDescent="0.25">
      <c r="O9" s="17">
        <f>SUM(O4:O8)</f>
        <v>32318.079454631959</v>
      </c>
    </row>
    <row r="10" spans="1:15" x14ac:dyDescent="0.25">
      <c r="O10" s="14"/>
    </row>
    <row r="11" spans="1:15" ht="15.6" x14ac:dyDescent="0.3">
      <c r="A11" s="11" t="s">
        <v>145</v>
      </c>
      <c r="O11" s="14"/>
    </row>
    <row r="12" spans="1:15" x14ac:dyDescent="0.25">
      <c r="O12" s="14"/>
    </row>
    <row r="13" spans="1:15" s="1" customFormat="1" x14ac:dyDescent="0.25">
      <c r="A13" s="12" t="s">
        <v>125</v>
      </c>
      <c r="B13" s="10" t="s">
        <v>131</v>
      </c>
      <c r="C13" s="10" t="s">
        <v>132</v>
      </c>
      <c r="D13" s="10" t="s">
        <v>133</v>
      </c>
      <c r="E13" s="10" t="s">
        <v>134</v>
      </c>
      <c r="F13" s="10" t="s">
        <v>135</v>
      </c>
      <c r="G13" s="10" t="s">
        <v>136</v>
      </c>
      <c r="H13" s="10" t="s">
        <v>137</v>
      </c>
      <c r="I13" s="10" t="s">
        <v>138</v>
      </c>
      <c r="J13" s="10" t="s">
        <v>139</v>
      </c>
      <c r="K13" s="10" t="s">
        <v>140</v>
      </c>
      <c r="L13" s="10" t="s">
        <v>141</v>
      </c>
      <c r="M13" s="10" t="s">
        <v>142</v>
      </c>
      <c r="O13" s="10" t="s">
        <v>143</v>
      </c>
    </row>
    <row r="14" spans="1:15" x14ac:dyDescent="0.25">
      <c r="A14" s="8" t="s">
        <v>146</v>
      </c>
      <c r="B14" s="16">
        <v>617.49169887682069</v>
      </c>
      <c r="C14" s="16">
        <v>355.84383860834998</v>
      </c>
      <c r="D14" s="16">
        <v>342.45061959331304</v>
      </c>
      <c r="E14" s="16">
        <v>585.99881452823956</v>
      </c>
      <c r="F14" s="16">
        <v>720.54777606386745</v>
      </c>
      <c r="G14" s="16">
        <v>842.96645121943391</v>
      </c>
      <c r="H14" s="16">
        <v>677.79011502347419</v>
      </c>
      <c r="I14" s="16">
        <v>913.00125660305673</v>
      </c>
      <c r="J14" s="16">
        <v>205.62072222611329</v>
      </c>
      <c r="K14" s="16">
        <v>828.02196598631724</v>
      </c>
      <c r="L14" s="16">
        <v>62.293343259774758</v>
      </c>
      <c r="M14" s="16">
        <v>293.15917927422231</v>
      </c>
      <c r="N14" s="16"/>
      <c r="O14" s="15">
        <f>SUM(B14:N14)</f>
        <v>6445.1857812629823</v>
      </c>
    </row>
    <row r="15" spans="1:15" x14ac:dyDescent="0.25">
      <c r="A15" s="8" t="s">
        <v>147</v>
      </c>
      <c r="B15" s="16">
        <v>146.32069769296942</v>
      </c>
      <c r="C15" s="16">
        <v>514.6878062948241</v>
      </c>
      <c r="D15" s="16">
        <v>410.75363393139975</v>
      </c>
      <c r="E15" s="16">
        <v>326.97557626643635</v>
      </c>
      <c r="F15" s="16">
        <v>248.69118665318712</v>
      </c>
      <c r="G15" s="16">
        <v>557.07904457982499</v>
      </c>
      <c r="H15" s="16">
        <v>995.55096238756312</v>
      </c>
      <c r="I15" s="16">
        <v>576.62045414355578</v>
      </c>
      <c r="J15" s="16">
        <v>96.314628535797198</v>
      </c>
      <c r="K15" s="16">
        <v>510.4136322736743</v>
      </c>
      <c r="L15" s="16">
        <v>431.96127102301762</v>
      </c>
      <c r="M15" s="16">
        <v>939.39166856795373</v>
      </c>
      <c r="N15" s="16"/>
      <c r="O15" s="15">
        <f>SUM(B15:N15)</f>
        <v>5754.7605623502041</v>
      </c>
    </row>
    <row r="16" spans="1:15" x14ac:dyDescent="0.25">
      <c r="A16" s="8" t="s">
        <v>148</v>
      </c>
      <c r="B16" s="16">
        <v>743.11696122386013</v>
      </c>
      <c r="C16" s="16">
        <v>950.62175333235041</v>
      </c>
      <c r="D16" s="16">
        <v>610.33554870625915</v>
      </c>
      <c r="E16" s="16">
        <v>57.362940091655545</v>
      </c>
      <c r="F16" s="16">
        <v>970.10162492370114</v>
      </c>
      <c r="G16" s="16">
        <v>786.11394024392837</v>
      </c>
      <c r="H16" s="16">
        <v>993.10247549251881</v>
      </c>
      <c r="I16" s="16">
        <v>615.55661135732009</v>
      </c>
      <c r="J16" s="16">
        <v>794.25932098385772</v>
      </c>
      <c r="K16" s="16">
        <v>224.39395726990651</v>
      </c>
      <c r="L16" s="16">
        <v>956.76016793281394</v>
      </c>
      <c r="M16" s="16">
        <v>44.657391622579645</v>
      </c>
      <c r="N16" s="16"/>
      <c r="O16" s="15">
        <f>SUM(B16:N16)</f>
        <v>7746.3826931807516</v>
      </c>
    </row>
    <row r="17" spans="1:15" x14ac:dyDescent="0.25">
      <c r="A17" s="8" t="s">
        <v>149</v>
      </c>
      <c r="B17" s="16">
        <v>797.41655124561839</v>
      </c>
      <c r="C17" s="16">
        <v>215.33852373580453</v>
      </c>
      <c r="D17" s="16">
        <v>12.667767289573639</v>
      </c>
      <c r="E17" s="16">
        <v>267.39659267173897</v>
      </c>
      <c r="F17" s="16">
        <v>357.37574524698812</v>
      </c>
      <c r="G17" s="16">
        <v>254.16375298423642</v>
      </c>
      <c r="H17" s="16">
        <v>87.603587324594386</v>
      </c>
      <c r="I17" s="16">
        <v>50.780146291772525</v>
      </c>
      <c r="J17" s="16">
        <v>330.84269061009633</v>
      </c>
      <c r="K17" s="16">
        <v>244.47718536715234</v>
      </c>
      <c r="L17" s="16">
        <v>379.22246833656811</v>
      </c>
      <c r="M17" s="16">
        <v>992.81409085276744</v>
      </c>
      <c r="N17" s="16"/>
      <c r="O17" s="15">
        <f>SUM(B17:N17)</f>
        <v>3990.0991019569115</v>
      </c>
    </row>
    <row r="18" spans="1:15" x14ac:dyDescent="0.25">
      <c r="A18" s="8" t="s">
        <v>150</v>
      </c>
      <c r="B18" s="16">
        <v>209.35823450795033</v>
      </c>
      <c r="C18" s="16">
        <v>577.31920918090179</v>
      </c>
      <c r="D18" s="16">
        <v>646.04700284313572</v>
      </c>
      <c r="E18" s="16">
        <v>742.14123452721913</v>
      </c>
      <c r="F18" s="16">
        <v>486.49782045896916</v>
      </c>
      <c r="G18" s="16">
        <v>76.885942218755332</v>
      </c>
      <c r="H18" s="16">
        <v>96.985364986074359</v>
      </c>
      <c r="I18" s="16">
        <v>8.3265841588495704</v>
      </c>
      <c r="J18" s="16">
        <v>105.80675652936122</v>
      </c>
      <c r="K18" s="16">
        <v>867.77857063828185</v>
      </c>
      <c r="L18" s="16">
        <v>654.50575256265097</v>
      </c>
      <c r="M18" s="16">
        <v>954.8781426907276</v>
      </c>
      <c r="N18" s="16"/>
      <c r="O18" s="15">
        <f>SUM(B18:N18)</f>
        <v>5426.5306153028778</v>
      </c>
    </row>
    <row r="19" spans="1:15" ht="13.8" x14ac:dyDescent="0.25">
      <c r="O19" s="17">
        <f>SUM(O14:O18)</f>
        <v>29362.958754053725</v>
      </c>
    </row>
    <row r="20" spans="1:15" x14ac:dyDescent="0.25">
      <c r="O20" s="14"/>
    </row>
    <row r="21" spans="1:15" ht="15.6" x14ac:dyDescent="0.3">
      <c r="A21" s="11" t="s">
        <v>151</v>
      </c>
      <c r="O21" s="14"/>
    </row>
    <row r="22" spans="1:15" x14ac:dyDescent="0.25">
      <c r="O22" s="14"/>
    </row>
    <row r="23" spans="1:15" s="1" customFormat="1" x14ac:dyDescent="0.25">
      <c r="A23" s="12" t="s">
        <v>125</v>
      </c>
      <c r="B23" s="10" t="s">
        <v>131</v>
      </c>
      <c r="C23" s="10" t="s">
        <v>132</v>
      </c>
      <c r="D23" s="10" t="s">
        <v>133</v>
      </c>
      <c r="E23" s="10" t="s">
        <v>134</v>
      </c>
      <c r="F23" s="10" t="s">
        <v>135</v>
      </c>
      <c r="G23" s="10" t="s">
        <v>136</v>
      </c>
      <c r="H23" s="10" t="s">
        <v>137</v>
      </c>
      <c r="I23" s="10" t="s">
        <v>138</v>
      </c>
      <c r="J23" s="10" t="s">
        <v>139</v>
      </c>
      <c r="K23" s="10" t="s">
        <v>140</v>
      </c>
      <c r="L23" s="10" t="s">
        <v>141</v>
      </c>
      <c r="M23" s="10" t="s">
        <v>142</v>
      </c>
      <c r="O23" s="10" t="s">
        <v>143</v>
      </c>
    </row>
    <row r="24" spans="1:15" x14ac:dyDescent="0.25">
      <c r="A24" s="8" t="s">
        <v>157</v>
      </c>
      <c r="B24" s="16">
        <v>650.91698914753329</v>
      </c>
      <c r="C24" s="16">
        <v>512.52829186719146</v>
      </c>
      <c r="D24" s="16">
        <v>797.025750606575</v>
      </c>
      <c r="E24" s="16">
        <v>844.83937618504388</v>
      </c>
      <c r="F24" s="16">
        <v>102.41357215975344</v>
      </c>
      <c r="G24" s="16">
        <v>13.283225461782955</v>
      </c>
      <c r="H24" s="16">
        <v>851.99711107486382</v>
      </c>
      <c r="I24" s="16">
        <v>965.83205945054203</v>
      </c>
      <c r="J24" s="16">
        <v>710.0896817343953</v>
      </c>
      <c r="K24" s="16">
        <v>731.45198334803979</v>
      </c>
      <c r="L24" s="16">
        <v>576.43624794631478</v>
      </c>
      <c r="M24" s="16">
        <v>890.13447475255748</v>
      </c>
      <c r="N24" s="16"/>
      <c r="O24" s="15">
        <f>SUM(B24:N24)</f>
        <v>7646.9487637345928</v>
      </c>
    </row>
    <row r="25" spans="1:15" x14ac:dyDescent="0.25">
      <c r="A25" s="8" t="s">
        <v>158</v>
      </c>
      <c r="B25" s="16">
        <v>186.25786549093704</v>
      </c>
      <c r="C25" s="16">
        <v>240.11733754123134</v>
      </c>
      <c r="D25" s="16">
        <v>355.3738768508565</v>
      </c>
      <c r="E25" s="16">
        <v>712.51064525049526</v>
      </c>
      <c r="F25" s="16">
        <v>800.07425509854977</v>
      </c>
      <c r="G25" s="16">
        <v>405.28399975455034</v>
      </c>
      <c r="H25" s="16">
        <v>27.47116986201803</v>
      </c>
      <c r="I25" s="16">
        <v>197.12903232864255</v>
      </c>
      <c r="J25" s="16">
        <v>701.0850383232787</v>
      </c>
      <c r="K25" s="16">
        <v>875.69931208934565</v>
      </c>
      <c r="L25" s="16">
        <v>379.45906423704167</v>
      </c>
      <c r="M25" s="16">
        <v>766.72562607756902</v>
      </c>
      <c r="N25" s="16"/>
      <c r="O25" s="15">
        <f>SUM(B25:N25)</f>
        <v>5647.1872229045157</v>
      </c>
    </row>
    <row r="26" spans="1:15" x14ac:dyDescent="0.25">
      <c r="A26" s="8" t="s">
        <v>159</v>
      </c>
      <c r="B26" s="16">
        <v>805.33919299840352</v>
      </c>
      <c r="C26" s="16">
        <v>395.55000441565522</v>
      </c>
      <c r="D26" s="16">
        <v>126.74621306007361</v>
      </c>
      <c r="E26" s="16">
        <v>523.36233042027879</v>
      </c>
      <c r="F26" s="16">
        <v>513.22071926881893</v>
      </c>
      <c r="G26" s="16">
        <v>497.21808786135568</v>
      </c>
      <c r="H26" s="16">
        <v>397.56079947727852</v>
      </c>
      <c r="I26" s="16">
        <v>986.40186715986465</v>
      </c>
      <c r="J26" s="16">
        <v>397.33993955566871</v>
      </c>
      <c r="K26" s="16">
        <v>562.5742255165045</v>
      </c>
      <c r="L26" s="16">
        <v>119.07864809450963</v>
      </c>
      <c r="M26" s="16">
        <v>242.76114182764718</v>
      </c>
      <c r="N26" s="16"/>
      <c r="O26" s="15">
        <f>SUM(B26:N26)</f>
        <v>5567.1531696560596</v>
      </c>
    </row>
    <row r="27" spans="1:15" x14ac:dyDescent="0.25">
      <c r="A27" s="8" t="s">
        <v>160</v>
      </c>
      <c r="B27" s="16">
        <v>756.02760147053868</v>
      </c>
      <c r="C27" s="16">
        <v>809.14922238618851</v>
      </c>
      <c r="D27" s="16">
        <v>426.47453368309107</v>
      </c>
      <c r="E27" s="16">
        <v>707.3531291779567</v>
      </c>
      <c r="F27" s="16">
        <v>151.33727563346545</v>
      </c>
      <c r="G27" s="16">
        <v>39.255991095171971</v>
      </c>
      <c r="H27" s="16">
        <v>982.53997586352807</v>
      </c>
      <c r="I27" s="16">
        <v>44.704403859072485</v>
      </c>
      <c r="J27" s="16">
        <v>332.79316572196029</v>
      </c>
      <c r="K27" s="16">
        <v>383.94175648756601</v>
      </c>
      <c r="L27" s="16">
        <v>726.60644781836515</v>
      </c>
      <c r="M27" s="16">
        <v>383.52537123093902</v>
      </c>
      <c r="N27" s="16"/>
      <c r="O27" s="15">
        <f>SUM(B27:N27)</f>
        <v>5743.7088744278426</v>
      </c>
    </row>
    <row r="28" spans="1:15" x14ac:dyDescent="0.25">
      <c r="A28" s="8" t="s">
        <v>150</v>
      </c>
      <c r="B28" s="16">
        <v>334.73541765514625</v>
      </c>
      <c r="C28" s="16">
        <v>743.69557281707</v>
      </c>
      <c r="D28" s="16">
        <v>460.12145512244905</v>
      </c>
      <c r="E28" s="16">
        <v>427.91648912513591</v>
      </c>
      <c r="F28" s="16">
        <v>118.04704318458725</v>
      </c>
      <c r="G28" s="16">
        <v>758.49559542834481</v>
      </c>
      <c r="H28" s="16">
        <v>245.82755838143288</v>
      </c>
      <c r="I28" s="16">
        <v>499.53187830817836</v>
      </c>
      <c r="J28" s="16">
        <v>838.74280690899127</v>
      </c>
      <c r="K28" s="16">
        <v>560.78683480391692</v>
      </c>
      <c r="L28" s="16">
        <v>918.4112761207208</v>
      </c>
      <c r="M28" s="16">
        <v>329.95221467985505</v>
      </c>
      <c r="N28" s="16"/>
      <c r="O28" s="15">
        <f>SUM(B28:N28)</f>
        <v>6236.2641425358297</v>
      </c>
    </row>
    <row r="29" spans="1:15" ht="13.8" x14ac:dyDescent="0.25">
      <c r="O29" s="17">
        <f>SUM(O24:O28)</f>
        <v>30841.262173258845</v>
      </c>
    </row>
    <row r="30" spans="1:15" x14ac:dyDescent="0.25">
      <c r="O30" s="14"/>
    </row>
    <row r="31" spans="1:15" ht="15.6" x14ac:dyDescent="0.3">
      <c r="A31" s="11" t="s">
        <v>119</v>
      </c>
      <c r="O31" s="14"/>
    </row>
    <row r="32" spans="1:15" x14ac:dyDescent="0.25">
      <c r="O32" s="14"/>
    </row>
    <row r="33" spans="1:15" s="1" customFormat="1" x14ac:dyDescent="0.25">
      <c r="A33" s="12" t="s">
        <v>125</v>
      </c>
      <c r="B33" s="10" t="s">
        <v>131</v>
      </c>
      <c r="C33" s="10" t="s">
        <v>132</v>
      </c>
      <c r="D33" s="10" t="s">
        <v>133</v>
      </c>
      <c r="E33" s="10" t="s">
        <v>134</v>
      </c>
      <c r="F33" s="10" t="s">
        <v>135</v>
      </c>
      <c r="G33" s="10" t="s">
        <v>136</v>
      </c>
      <c r="H33" s="10" t="s">
        <v>137</v>
      </c>
      <c r="I33" s="10" t="s">
        <v>138</v>
      </c>
      <c r="J33" s="10" t="s">
        <v>139</v>
      </c>
      <c r="K33" s="10" t="s">
        <v>140</v>
      </c>
      <c r="L33" s="10" t="s">
        <v>141</v>
      </c>
      <c r="M33" s="10" t="s">
        <v>142</v>
      </c>
      <c r="O33" s="10" t="s">
        <v>143</v>
      </c>
    </row>
    <row r="34" spans="1:15" x14ac:dyDescent="0.25">
      <c r="A34" s="8" t="s">
        <v>152</v>
      </c>
      <c r="B34" s="16">
        <v>246.15144330176264</v>
      </c>
      <c r="C34" s="16">
        <v>805.91097322474513</v>
      </c>
      <c r="D34" s="16">
        <v>396.37787210844874</v>
      </c>
      <c r="E34" s="16">
        <v>122.15085057810083</v>
      </c>
      <c r="F34" s="16">
        <v>845.07643602694134</v>
      </c>
      <c r="G34" s="16">
        <v>380.97255223916557</v>
      </c>
      <c r="H34" s="16">
        <v>597.29421642193756</v>
      </c>
      <c r="I34" s="16">
        <v>686.73366146961894</v>
      </c>
      <c r="J34" s="16">
        <v>878.06464940013382</v>
      </c>
      <c r="K34" s="16">
        <v>192.8399039915183</v>
      </c>
      <c r="L34" s="16">
        <v>797.30997769050123</v>
      </c>
      <c r="M34" s="16">
        <v>890.41876716259424</v>
      </c>
      <c r="N34" s="16"/>
      <c r="O34" s="15">
        <f>SUM(B34:N34)</f>
        <v>6839.301303615468</v>
      </c>
    </row>
    <row r="35" spans="1:15" x14ac:dyDescent="0.25">
      <c r="A35" s="8" t="s">
        <v>153</v>
      </c>
      <c r="B35" s="16">
        <v>921.61588376399163</v>
      </c>
      <c r="C35" s="16">
        <v>223.38752158204844</v>
      </c>
      <c r="D35" s="16">
        <v>929.53783644433224</v>
      </c>
      <c r="E35" s="16">
        <v>739.53161169438442</v>
      </c>
      <c r="F35" s="16">
        <v>621.70097452357891</v>
      </c>
      <c r="G35" s="16">
        <v>459.22802752299407</v>
      </c>
      <c r="H35" s="16">
        <v>150.08858606254805</v>
      </c>
      <c r="I35" s="16">
        <v>302.6363528756084</v>
      </c>
      <c r="J35" s="16">
        <v>326.09513723725138</v>
      </c>
      <c r="K35" s="16">
        <v>740.79742154378982</v>
      </c>
      <c r="L35" s="16">
        <v>940.73058869160775</v>
      </c>
      <c r="M35" s="16">
        <v>58.219593822800952</v>
      </c>
      <c r="N35" s="16"/>
      <c r="O35" s="15">
        <f>SUM(B35:N35)</f>
        <v>6413.5695357649356</v>
      </c>
    </row>
    <row r="36" spans="1:15" x14ac:dyDescent="0.25">
      <c r="A36" s="8" t="s">
        <v>154</v>
      </c>
      <c r="B36" s="16">
        <v>469.38432580655308</v>
      </c>
      <c r="C36" s="16">
        <v>61.562589591308559</v>
      </c>
      <c r="D36" s="16">
        <v>169.57714613595343</v>
      </c>
      <c r="E36" s="16">
        <v>494.29399132826933</v>
      </c>
      <c r="F36" s="16">
        <v>302.70976708502451</v>
      </c>
      <c r="G36" s="16">
        <v>627.00256643687396</v>
      </c>
      <c r="H36" s="16">
        <v>635.40092011070806</v>
      </c>
      <c r="I36" s="16">
        <v>797.85723569772676</v>
      </c>
      <c r="J36" s="16">
        <v>261.46238348307361</v>
      </c>
      <c r="K36" s="16">
        <v>667.04784453627224</v>
      </c>
      <c r="L36" s="16">
        <v>860.60873084266848</v>
      </c>
      <c r="M36" s="16">
        <v>325.28048679656109</v>
      </c>
      <c r="N36" s="16"/>
      <c r="O36" s="15">
        <f>SUM(B36:N36)</f>
        <v>5672.1879878509935</v>
      </c>
    </row>
    <row r="37" spans="1:15" x14ac:dyDescent="0.25">
      <c r="A37" s="8" t="s">
        <v>155</v>
      </c>
      <c r="B37" s="16">
        <v>318.27479070100463</v>
      </c>
      <c r="C37" s="16">
        <v>974.0497840546434</v>
      </c>
      <c r="D37" s="16">
        <v>560.13627634571606</v>
      </c>
      <c r="E37" s="16">
        <v>200.75785024229998</v>
      </c>
      <c r="F37" s="16">
        <v>160.00581098217913</v>
      </c>
      <c r="G37" s="16">
        <v>294.2432720110919</v>
      </c>
      <c r="H37" s="16">
        <v>435.34782640993353</v>
      </c>
      <c r="I37" s="16">
        <v>413.14065580023572</v>
      </c>
      <c r="J37" s="16">
        <v>843.90478937950513</v>
      </c>
      <c r="K37" s="16">
        <v>83.141114193832749</v>
      </c>
      <c r="L37" s="16">
        <v>102.9605345137754</v>
      </c>
      <c r="M37" s="16">
        <v>129.07860403910786</v>
      </c>
      <c r="N37" s="16"/>
      <c r="O37" s="15">
        <f>SUM(B37:N37)</f>
        <v>4515.0413086733242</v>
      </c>
    </row>
    <row r="38" spans="1:15" x14ac:dyDescent="0.25">
      <c r="A38" s="8" t="s">
        <v>156</v>
      </c>
      <c r="B38" s="16">
        <v>792.22884790664659</v>
      </c>
      <c r="C38" s="16">
        <v>848.99382835625397</v>
      </c>
      <c r="D38" s="16">
        <v>332.86152390469329</v>
      </c>
      <c r="E38" s="16">
        <v>133.18974121902639</v>
      </c>
      <c r="F38" s="16">
        <v>224.02305038625613</v>
      </c>
      <c r="G38" s="16">
        <v>257.63307311114403</v>
      </c>
      <c r="H38" s="16">
        <v>273.66435809214363</v>
      </c>
      <c r="I38" s="16">
        <v>147.79751937844486</v>
      </c>
      <c r="J38" s="16">
        <v>515.16739477625345</v>
      </c>
      <c r="K38" s="16">
        <v>988.49675508023108</v>
      </c>
      <c r="L38" s="16">
        <v>182.45767994482387</v>
      </c>
      <c r="M38" s="16">
        <v>659.71976530161623</v>
      </c>
      <c r="N38" s="16"/>
      <c r="O38" s="15">
        <f>SUM(B38:N38)</f>
        <v>5356.2335374575341</v>
      </c>
    </row>
    <row r="39" spans="1:15" ht="13.8" x14ac:dyDescent="0.25">
      <c r="O39" s="17">
        <f>SUM(O34:O38)</f>
        <v>28796.333673362256</v>
      </c>
    </row>
    <row r="40" spans="1:15" x14ac:dyDescent="0.25">
      <c r="F40" t="s">
        <v>144</v>
      </c>
      <c r="O40" s="14"/>
    </row>
    <row r="41" spans="1:15" ht="15.6" x14ac:dyDescent="0.3">
      <c r="A41" s="11" t="s">
        <v>120</v>
      </c>
      <c r="O41" s="14"/>
    </row>
    <row r="42" spans="1:15" x14ac:dyDescent="0.25">
      <c r="O42" s="14"/>
    </row>
    <row r="43" spans="1:15" s="1" customFormat="1" x14ac:dyDescent="0.25">
      <c r="A43" s="12" t="s">
        <v>125</v>
      </c>
      <c r="B43" s="10" t="s">
        <v>131</v>
      </c>
      <c r="C43" s="10" t="s">
        <v>132</v>
      </c>
      <c r="D43" s="10" t="s">
        <v>133</v>
      </c>
      <c r="E43" s="10" t="s">
        <v>134</v>
      </c>
      <c r="F43" s="10" t="s">
        <v>135</v>
      </c>
      <c r="G43" s="10" t="s">
        <v>136</v>
      </c>
      <c r="H43" s="10" t="s">
        <v>137</v>
      </c>
      <c r="I43" s="10" t="s">
        <v>138</v>
      </c>
      <c r="J43" s="10" t="s">
        <v>139</v>
      </c>
      <c r="K43" s="10" t="s">
        <v>140</v>
      </c>
      <c r="L43" s="10" t="s">
        <v>141</v>
      </c>
      <c r="M43" s="10" t="s">
        <v>142</v>
      </c>
      <c r="O43" s="10" t="s">
        <v>143</v>
      </c>
    </row>
    <row r="44" spans="1:15" x14ac:dyDescent="0.25">
      <c r="A44" s="8" t="s">
        <v>161</v>
      </c>
      <c r="B44" s="16">
        <v>437.80241388843069</v>
      </c>
      <c r="C44" s="16">
        <v>727.5838201746576</v>
      </c>
      <c r="D44" s="16">
        <v>113.91366941413051</v>
      </c>
      <c r="E44" s="16">
        <v>831.31169777700211</v>
      </c>
      <c r="F44" s="16">
        <v>16.748393161665433</v>
      </c>
      <c r="G44" s="16">
        <v>282.0165244629207</v>
      </c>
      <c r="H44" s="16">
        <v>544.95417130550038</v>
      </c>
      <c r="I44" s="16">
        <v>743.67746262174398</v>
      </c>
      <c r="J44" s="16">
        <v>740.61575931115181</v>
      </c>
      <c r="K44" s="16">
        <v>973.09116485980621</v>
      </c>
      <c r="L44" s="16">
        <v>618.64603662087927</v>
      </c>
      <c r="M44" s="16">
        <v>545.23966465858109</v>
      </c>
      <c r="N44" s="16"/>
      <c r="O44" s="15">
        <f>SUM(B44:N44)</f>
        <v>6575.6007782564693</v>
      </c>
    </row>
    <row r="45" spans="1:15" x14ac:dyDescent="0.25">
      <c r="A45" s="8" t="s">
        <v>162</v>
      </c>
      <c r="B45" s="16">
        <v>609.80313563857601</v>
      </c>
      <c r="C45" s="16">
        <v>471.06395191981409</v>
      </c>
      <c r="D45" s="16">
        <v>739.58181197293629</v>
      </c>
      <c r="E45" s="16">
        <v>261.28165738053519</v>
      </c>
      <c r="F45" s="16">
        <v>342.75327042894065</v>
      </c>
      <c r="G45" s="16">
        <v>53.669412203472433</v>
      </c>
      <c r="H45" s="16">
        <v>944.16147769496115</v>
      </c>
      <c r="I45" s="16">
        <v>45.563886827116207</v>
      </c>
      <c r="J45" s="16">
        <v>48.721511954526342</v>
      </c>
      <c r="K45" s="16">
        <v>905.79493337065742</v>
      </c>
      <c r="L45" s="16">
        <v>235.10936379729498</v>
      </c>
      <c r="M45" s="16">
        <v>634.30158166272042</v>
      </c>
      <c r="N45" s="16"/>
      <c r="O45" s="15">
        <f>SUM(B45:N45)</f>
        <v>5291.8059948515511</v>
      </c>
    </row>
    <row r="46" spans="1:15" x14ac:dyDescent="0.25">
      <c r="A46" s="8" t="s">
        <v>163</v>
      </c>
      <c r="B46" s="16">
        <v>478.67344593109794</v>
      </c>
      <c r="C46" s="16">
        <v>625.39811563096134</v>
      </c>
      <c r="D46" s="16">
        <v>135.40727359492811</v>
      </c>
      <c r="E46" s="16">
        <v>969.8133087634817</v>
      </c>
      <c r="F46" s="16">
        <v>914.81886141027167</v>
      </c>
      <c r="G46" s="16">
        <v>290.45649949067223</v>
      </c>
      <c r="H46" s="16">
        <v>234.5351424553923</v>
      </c>
      <c r="I46" s="16">
        <v>270.73811575106174</v>
      </c>
      <c r="J46" s="16">
        <v>103.45173947418741</v>
      </c>
      <c r="K46" s="16">
        <v>146.50449597239225</v>
      </c>
      <c r="L46" s="16">
        <v>994.91140229020743</v>
      </c>
      <c r="M46" s="16">
        <v>949.92268707422784</v>
      </c>
      <c r="N46" s="16"/>
      <c r="O46" s="15">
        <f>SUM(B46:N46)</f>
        <v>6114.6310878388822</v>
      </c>
    </row>
    <row r="47" spans="1:15" x14ac:dyDescent="0.25">
      <c r="A47" s="8" t="s">
        <v>164</v>
      </c>
      <c r="B47" s="16">
        <v>490.37957162969013</v>
      </c>
      <c r="C47" s="16">
        <v>316.70494492685197</v>
      </c>
      <c r="D47" s="16">
        <v>572.47686856230143</v>
      </c>
      <c r="E47" s="16">
        <v>415.08095507052769</v>
      </c>
      <c r="F47" s="16">
        <v>227.29902177447036</v>
      </c>
      <c r="G47" s="16">
        <v>751.17718986502882</v>
      </c>
      <c r="H47" s="16">
        <v>733.30211492252249</v>
      </c>
      <c r="I47" s="16">
        <v>441.01367977981232</v>
      </c>
      <c r="J47" s="16">
        <v>437.11927926276894</v>
      </c>
      <c r="K47" s="16">
        <v>63.311605304366971</v>
      </c>
      <c r="L47" s="16">
        <v>567.34357682312009</v>
      </c>
      <c r="M47" s="16">
        <v>462.00319991510509</v>
      </c>
      <c r="N47" s="16"/>
      <c r="O47" s="15">
        <f>SUM(B47:N47)</f>
        <v>5477.212007836566</v>
      </c>
    </row>
    <row r="48" spans="1:15" x14ac:dyDescent="0.25">
      <c r="A48" s="8" t="s">
        <v>165</v>
      </c>
      <c r="B48" s="16">
        <v>149.34518291289666</v>
      </c>
      <c r="C48" s="16">
        <v>412.50216350765379</v>
      </c>
      <c r="D48" s="16">
        <v>827.16929346829636</v>
      </c>
      <c r="E48" s="16">
        <v>784.58034520509034</v>
      </c>
      <c r="F48" s="16">
        <v>640.45228222173375</v>
      </c>
      <c r="G48" s="16">
        <v>999.39709884981846</v>
      </c>
      <c r="H48" s="16">
        <v>624.51854339510237</v>
      </c>
      <c r="I48" s="16">
        <v>3.4628770431945899</v>
      </c>
      <c r="J48" s="16">
        <v>460.68355492392544</v>
      </c>
      <c r="K48" s="16">
        <v>674.81936518329076</v>
      </c>
      <c r="L48" s="16">
        <v>749.98152175268547</v>
      </c>
      <c r="M48" s="16">
        <v>720.73544177345036</v>
      </c>
      <c r="N48" s="16"/>
      <c r="O48" s="15">
        <f>SUM(B48:N48)</f>
        <v>7047.6476702371392</v>
      </c>
    </row>
    <row r="49" spans="15:15" ht="13.8" x14ac:dyDescent="0.25">
      <c r="O49" s="17">
        <f>SUM(O44:O48)</f>
        <v>30506.897539020611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9"/>
  <sheetViews>
    <sheetView zoomScale="80" workbookViewId="0"/>
  </sheetViews>
  <sheetFormatPr defaultRowHeight="13.2" x14ac:dyDescent="0.25"/>
  <cols>
    <col min="1" max="1" width="20.6640625" style="8" bestFit="1" customWidth="1"/>
    <col min="2" max="13" width="10.6640625" customWidth="1"/>
    <col min="14" max="14" width="1.44140625" customWidth="1"/>
    <col min="15" max="15" width="13.6640625" style="7" bestFit="1" customWidth="1"/>
  </cols>
  <sheetData>
    <row r="1" spans="1:15" ht="15.6" x14ac:dyDescent="0.3">
      <c r="A1" s="11" t="s">
        <v>124</v>
      </c>
    </row>
    <row r="2" spans="1:15" x14ac:dyDescent="0.25">
      <c r="O2" s="14"/>
    </row>
    <row r="3" spans="1:15" s="1" customFormat="1" x14ac:dyDescent="0.25">
      <c r="A3" s="12" t="s">
        <v>125</v>
      </c>
      <c r="B3" s="10" t="s">
        <v>131</v>
      </c>
      <c r="C3" s="10" t="s">
        <v>132</v>
      </c>
      <c r="D3" s="10" t="s">
        <v>133</v>
      </c>
      <c r="E3" s="10" t="s">
        <v>134</v>
      </c>
      <c r="F3" s="10" t="s">
        <v>135</v>
      </c>
      <c r="G3" s="10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  <c r="L3" s="10" t="s">
        <v>141</v>
      </c>
      <c r="M3" s="10" t="s">
        <v>142</v>
      </c>
      <c r="O3" s="10" t="s">
        <v>143</v>
      </c>
    </row>
    <row r="4" spans="1:15" x14ac:dyDescent="0.25">
      <c r="A4" s="8" t="s">
        <v>126</v>
      </c>
      <c r="B4" s="16">
        <v>545.75444488944584</v>
      </c>
      <c r="C4" s="16">
        <v>132.71324036486831</v>
      </c>
      <c r="D4" s="16">
        <v>870.81355211515393</v>
      </c>
      <c r="E4" s="16">
        <v>576.1095494152313</v>
      </c>
      <c r="F4" s="16">
        <v>46.150952912147325</v>
      </c>
      <c r="G4" s="16">
        <v>272.78140567966068</v>
      </c>
      <c r="H4" s="16">
        <v>72.031735438278233</v>
      </c>
      <c r="I4" s="16">
        <v>123.79143299765305</v>
      </c>
      <c r="J4" s="16">
        <v>24.517746857554368</v>
      </c>
      <c r="K4" s="16">
        <v>36.975257677874794</v>
      </c>
      <c r="L4" s="16">
        <v>464.70290543311245</v>
      </c>
      <c r="M4" s="16">
        <v>493.73881622952973</v>
      </c>
      <c r="N4" s="16"/>
      <c r="O4" s="15">
        <f>SUM(B4:N4)</f>
        <v>3660.0810400105092</v>
      </c>
    </row>
    <row r="5" spans="1:15" x14ac:dyDescent="0.25">
      <c r="A5" s="8" t="s">
        <v>127</v>
      </c>
      <c r="B5" s="16">
        <v>456.69999352421178</v>
      </c>
      <c r="C5" s="16">
        <v>220.15527468662378</v>
      </c>
      <c r="D5" s="16">
        <v>121.72200323201943</v>
      </c>
      <c r="E5" s="16">
        <v>299.1994627782164</v>
      </c>
      <c r="F5" s="16">
        <v>606.73206995616806</v>
      </c>
      <c r="G5" s="16">
        <v>117.92075980709882</v>
      </c>
      <c r="H5" s="16">
        <v>531.98283486722971</v>
      </c>
      <c r="I5" s="16">
        <v>317.60674148311364</v>
      </c>
      <c r="J5" s="16">
        <v>76.657008602687426</v>
      </c>
      <c r="K5" s="16">
        <v>133.91646041211746</v>
      </c>
      <c r="L5" s="16">
        <v>108.42603206329038</v>
      </c>
      <c r="M5" s="16">
        <v>597.80695742346438</v>
      </c>
      <c r="N5" s="16"/>
      <c r="O5" s="15">
        <f>SUM(B5:N5)</f>
        <v>3588.8255988362407</v>
      </c>
    </row>
    <row r="6" spans="1:15" x14ac:dyDescent="0.25">
      <c r="A6" s="8" t="s">
        <v>128</v>
      </c>
      <c r="B6" s="16">
        <v>76.68449108114217</v>
      </c>
      <c r="C6" s="16">
        <v>0.2246561788483703</v>
      </c>
      <c r="D6" s="16">
        <v>763.82758752729706</v>
      </c>
      <c r="E6" s="16">
        <v>829.09066725341086</v>
      </c>
      <c r="F6" s="16">
        <v>816.50342166916892</v>
      </c>
      <c r="G6" s="16">
        <v>772.35348092542529</v>
      </c>
      <c r="H6" s="16">
        <v>48.69714534283132</v>
      </c>
      <c r="I6" s="16">
        <v>325.80053295314792</v>
      </c>
      <c r="J6" s="16">
        <v>436.61045807488131</v>
      </c>
      <c r="K6" s="16">
        <v>43.528269715708667</v>
      </c>
      <c r="L6" s="16">
        <v>841.37093974540812</v>
      </c>
      <c r="M6" s="16">
        <v>484.15488933809934</v>
      </c>
      <c r="N6" s="16"/>
      <c r="O6" s="15">
        <f>SUM(B6:N6)</f>
        <v>5438.8465398053695</v>
      </c>
    </row>
    <row r="7" spans="1:15" x14ac:dyDescent="0.25">
      <c r="A7" s="8" t="s">
        <v>129</v>
      </c>
      <c r="B7" s="16">
        <v>528.92018514551967</v>
      </c>
      <c r="C7" s="16">
        <v>634.50922990017227</v>
      </c>
      <c r="D7" s="16">
        <v>669.33791583635309</v>
      </c>
      <c r="E7" s="16">
        <v>765.60091174000445</v>
      </c>
      <c r="F7" s="16">
        <v>235.78184697793603</v>
      </c>
      <c r="G7" s="16">
        <v>258.28952060741364</v>
      </c>
      <c r="H7" s="16">
        <v>805.67999132302793</v>
      </c>
      <c r="I7" s="16">
        <v>780.46268175395289</v>
      </c>
      <c r="J7" s="16">
        <v>803.90670747500167</v>
      </c>
      <c r="K7" s="16">
        <v>187.16644307595055</v>
      </c>
      <c r="L7" s="16">
        <v>286.4602778548919</v>
      </c>
      <c r="M7" s="16">
        <v>578.61310702874505</v>
      </c>
      <c r="N7" s="16"/>
      <c r="O7" s="15">
        <f>SUM(B7:N7)</f>
        <v>6534.7288187189679</v>
      </c>
    </row>
    <row r="8" spans="1:15" x14ac:dyDescent="0.25">
      <c r="A8" s="8" t="s">
        <v>130</v>
      </c>
      <c r="B8" s="16">
        <v>4.9457731870088395</v>
      </c>
      <c r="C8" s="16">
        <v>831.27920024494892</v>
      </c>
      <c r="D8" s="16">
        <v>637.04588030929551</v>
      </c>
      <c r="E8" s="16">
        <v>621.05345020850496</v>
      </c>
      <c r="F8" s="16">
        <v>390.04965741560846</v>
      </c>
      <c r="G8" s="16">
        <v>876.1825981088158</v>
      </c>
      <c r="H8" s="16">
        <v>157.83622695815768</v>
      </c>
      <c r="I8" s="16">
        <v>387.19928268409086</v>
      </c>
      <c r="J8" s="16">
        <v>84.408030065781674</v>
      </c>
      <c r="K8" s="16">
        <v>736.76759806034079</v>
      </c>
      <c r="L8" s="16">
        <v>947.47586329026774</v>
      </c>
      <c r="M8" s="16">
        <v>911.61506274231385</v>
      </c>
      <c r="N8" s="16"/>
      <c r="O8" s="15">
        <f>SUM(B8:N8)</f>
        <v>6585.8586232751359</v>
      </c>
    </row>
    <row r="9" spans="1:15" ht="13.8" x14ac:dyDescent="0.25">
      <c r="O9" s="17">
        <f>SUM(O4:O8)</f>
        <v>25808.340620646224</v>
      </c>
    </row>
    <row r="10" spans="1:15" x14ac:dyDescent="0.25">
      <c r="O10" s="14"/>
    </row>
    <row r="11" spans="1:15" ht="15.6" x14ac:dyDescent="0.3">
      <c r="A11" s="11" t="s">
        <v>145</v>
      </c>
      <c r="O11" s="14"/>
    </row>
    <row r="12" spans="1:15" x14ac:dyDescent="0.25">
      <c r="O12" s="14"/>
    </row>
    <row r="13" spans="1:15" s="1" customFormat="1" x14ac:dyDescent="0.25">
      <c r="A13" s="12" t="s">
        <v>125</v>
      </c>
      <c r="B13" s="10" t="s">
        <v>131</v>
      </c>
      <c r="C13" s="10" t="s">
        <v>132</v>
      </c>
      <c r="D13" s="10" t="s">
        <v>133</v>
      </c>
      <c r="E13" s="10" t="s">
        <v>134</v>
      </c>
      <c r="F13" s="10" t="s">
        <v>135</v>
      </c>
      <c r="G13" s="10" t="s">
        <v>136</v>
      </c>
      <c r="H13" s="10" t="s">
        <v>137</v>
      </c>
      <c r="I13" s="10" t="s">
        <v>138</v>
      </c>
      <c r="J13" s="10" t="s">
        <v>139</v>
      </c>
      <c r="K13" s="10" t="s">
        <v>140</v>
      </c>
      <c r="L13" s="10" t="s">
        <v>141</v>
      </c>
      <c r="M13" s="10" t="s">
        <v>142</v>
      </c>
      <c r="O13" s="10" t="s">
        <v>143</v>
      </c>
    </row>
    <row r="14" spans="1:15" x14ac:dyDescent="0.25">
      <c r="A14" s="8" t="s">
        <v>146</v>
      </c>
      <c r="B14" s="16">
        <v>154.78452275945108</v>
      </c>
      <c r="C14" s="16">
        <v>316.60144081813525</v>
      </c>
      <c r="D14" s="16">
        <v>695.95750982014692</v>
      </c>
      <c r="E14" s="16">
        <v>727.66645490393694</v>
      </c>
      <c r="F14" s="16">
        <v>820.78648075117178</v>
      </c>
      <c r="G14" s="16">
        <v>53.162295460672524</v>
      </c>
      <c r="H14" s="16">
        <v>547.1049441313944</v>
      </c>
      <c r="I14" s="16">
        <v>895.27239550482295</v>
      </c>
      <c r="J14" s="16">
        <v>656.64522250836831</v>
      </c>
      <c r="K14" s="16">
        <v>470.10193135347134</v>
      </c>
      <c r="L14" s="16">
        <v>550.80379039931415</v>
      </c>
      <c r="M14" s="16">
        <v>88.699591064168587</v>
      </c>
      <c r="N14" s="16"/>
      <c r="O14" s="15">
        <f>SUM(B14:N14)</f>
        <v>5977.5865794750553</v>
      </c>
    </row>
    <row r="15" spans="1:15" x14ac:dyDescent="0.25">
      <c r="A15" s="8" t="s">
        <v>147</v>
      </c>
      <c r="B15" s="16">
        <v>647.56784118561143</v>
      </c>
      <c r="C15" s="16">
        <v>182.78633825855306</v>
      </c>
      <c r="D15" s="16">
        <v>513.53867689392098</v>
      </c>
      <c r="E15" s="16">
        <v>506.36783729016719</v>
      </c>
      <c r="F15" s="16">
        <v>960.43517941246841</v>
      </c>
      <c r="G15" s="16">
        <v>281.45695379470402</v>
      </c>
      <c r="H15" s="16">
        <v>951.48605352471361</v>
      </c>
      <c r="I15" s="16">
        <v>459.06625794021494</v>
      </c>
      <c r="J15" s="16">
        <v>586.4395861416283</v>
      </c>
      <c r="K15" s="16">
        <v>806.92919296069385</v>
      </c>
      <c r="L15" s="16">
        <v>195.29305008117115</v>
      </c>
      <c r="M15" s="16">
        <v>276.41433655391108</v>
      </c>
      <c r="N15" s="16"/>
      <c r="O15" s="15">
        <f>SUM(B15:N15)</f>
        <v>6367.7813040377569</v>
      </c>
    </row>
    <row r="16" spans="1:15" x14ac:dyDescent="0.25">
      <c r="A16" s="8" t="s">
        <v>148</v>
      </c>
      <c r="B16" s="16">
        <v>995.87275296339953</v>
      </c>
      <c r="C16" s="16">
        <v>778.44845987691349</v>
      </c>
      <c r="D16" s="16">
        <v>214.87201163232862</v>
      </c>
      <c r="E16" s="16">
        <v>7.6491573259398482</v>
      </c>
      <c r="F16" s="16">
        <v>928.8125060016315</v>
      </c>
      <c r="G16" s="16">
        <v>180.60644824622506</v>
      </c>
      <c r="H16" s="16">
        <v>886.72498253724098</v>
      </c>
      <c r="I16" s="16">
        <v>933.0625078531441</v>
      </c>
      <c r="J16" s="16">
        <v>34.955699961451536</v>
      </c>
      <c r="K16" s="16">
        <v>953.91675849067599</v>
      </c>
      <c r="L16" s="16">
        <v>782.73624050216404</v>
      </c>
      <c r="M16" s="16">
        <v>613.06132269682666</v>
      </c>
      <c r="N16" s="16"/>
      <c r="O16" s="15">
        <f>SUM(B16:N16)</f>
        <v>7310.7188480879413</v>
      </c>
    </row>
    <row r="17" spans="1:15" x14ac:dyDescent="0.25">
      <c r="A17" s="8" t="s">
        <v>149</v>
      </c>
      <c r="B17" s="16">
        <v>381.38324368842723</v>
      </c>
      <c r="C17" s="16">
        <v>560.56197817628629</v>
      </c>
      <c r="D17" s="16">
        <v>802.60655412995629</v>
      </c>
      <c r="E17" s="16">
        <v>931.55552729690248</v>
      </c>
      <c r="F17" s="16">
        <v>72.346759418254976</v>
      </c>
      <c r="G17" s="16">
        <v>156.81369461715633</v>
      </c>
      <c r="H17" s="16">
        <v>879.00002546822816</v>
      </c>
      <c r="I17" s="16">
        <v>145.62300613108104</v>
      </c>
      <c r="J17" s="16">
        <v>828.24542152065203</v>
      </c>
      <c r="K17" s="16">
        <v>557.48803205333263</v>
      </c>
      <c r="L17" s="16">
        <v>648.93626241757295</v>
      </c>
      <c r="M17" s="16">
        <v>715.89202098199701</v>
      </c>
      <c r="N17" s="16"/>
      <c r="O17" s="15">
        <f>SUM(B17:N17)</f>
        <v>6680.4525258998474</v>
      </c>
    </row>
    <row r="18" spans="1:15" x14ac:dyDescent="0.25">
      <c r="A18" s="8" t="s">
        <v>150</v>
      </c>
      <c r="B18" s="16">
        <v>475.24710442965647</v>
      </c>
      <c r="C18" s="16">
        <v>283.08556369663319</v>
      </c>
      <c r="D18" s="16">
        <v>182.78253461677707</v>
      </c>
      <c r="E18" s="16">
        <v>355.42727542261156</v>
      </c>
      <c r="F18" s="16">
        <v>158.82308251526123</v>
      </c>
      <c r="G18" s="16">
        <v>868.96831760623775</v>
      </c>
      <c r="H18" s="16">
        <v>682.68609567929548</v>
      </c>
      <c r="I18" s="16">
        <v>870.22938764117021</v>
      </c>
      <c r="J18" s="16">
        <v>282.68125552022383</v>
      </c>
      <c r="K18" s="16">
        <v>633.88948631095673</v>
      </c>
      <c r="L18" s="16">
        <v>248.47038164791792</v>
      </c>
      <c r="M18" s="16">
        <v>261.46408221540349</v>
      </c>
      <c r="N18" s="16"/>
      <c r="O18" s="15">
        <f>SUM(B18:N18)</f>
        <v>5303.754567302145</v>
      </c>
    </row>
    <row r="19" spans="1:15" ht="13.8" x14ac:dyDescent="0.25">
      <c r="O19" s="17">
        <f>SUM(O14:O18)</f>
        <v>31640.293824802746</v>
      </c>
    </row>
    <row r="20" spans="1:15" x14ac:dyDescent="0.25">
      <c r="O20" s="14"/>
    </row>
    <row r="21" spans="1:15" ht="15.6" x14ac:dyDescent="0.3">
      <c r="A21" s="11" t="s">
        <v>151</v>
      </c>
      <c r="O21" s="14"/>
    </row>
    <row r="22" spans="1:15" x14ac:dyDescent="0.25">
      <c r="O22" s="14"/>
    </row>
    <row r="23" spans="1:15" s="1" customFormat="1" x14ac:dyDescent="0.25">
      <c r="A23" s="12" t="s">
        <v>125</v>
      </c>
      <c r="B23" s="10" t="s">
        <v>131</v>
      </c>
      <c r="C23" s="10" t="s">
        <v>132</v>
      </c>
      <c r="D23" s="10" t="s">
        <v>133</v>
      </c>
      <c r="E23" s="10" t="s">
        <v>134</v>
      </c>
      <c r="F23" s="10" t="s">
        <v>135</v>
      </c>
      <c r="G23" s="10" t="s">
        <v>136</v>
      </c>
      <c r="H23" s="10" t="s">
        <v>137</v>
      </c>
      <c r="I23" s="10" t="s">
        <v>138</v>
      </c>
      <c r="J23" s="10" t="s">
        <v>139</v>
      </c>
      <c r="K23" s="10" t="s">
        <v>140</v>
      </c>
      <c r="L23" s="10" t="s">
        <v>141</v>
      </c>
      <c r="M23" s="10" t="s">
        <v>142</v>
      </c>
      <c r="O23" s="10" t="s">
        <v>143</v>
      </c>
    </row>
    <row r="24" spans="1:15" x14ac:dyDescent="0.25">
      <c r="A24" s="8" t="s">
        <v>157</v>
      </c>
      <c r="B24" s="16">
        <v>665.01189242891303</v>
      </c>
      <c r="C24" s="16">
        <v>56.365046820856968</v>
      </c>
      <c r="D24" s="16">
        <v>967.34489014745509</v>
      </c>
      <c r="E24" s="16">
        <v>403.85968889826262</v>
      </c>
      <c r="F24" s="16">
        <v>178.27454871275171</v>
      </c>
      <c r="G24" s="16">
        <v>710.76935188250002</v>
      </c>
      <c r="H24" s="16">
        <v>455.51339356405407</v>
      </c>
      <c r="I24" s="16">
        <v>824.60682065492904</v>
      </c>
      <c r="J24" s="16">
        <v>519.49815216326135</v>
      </c>
      <c r="K24" s="16">
        <v>472.06854104391738</v>
      </c>
      <c r="L24" s="16">
        <v>627.3264154491718</v>
      </c>
      <c r="M24" s="16">
        <v>38.458697750743951</v>
      </c>
      <c r="N24" s="16"/>
      <c r="O24" s="15">
        <f>SUM(B24:N24)</f>
        <v>5919.0974395168178</v>
      </c>
    </row>
    <row r="25" spans="1:15" x14ac:dyDescent="0.25">
      <c r="A25" s="8" t="s">
        <v>158</v>
      </c>
      <c r="B25" s="16">
        <v>74.369244239719023</v>
      </c>
      <c r="C25" s="16">
        <v>612.29819337427057</v>
      </c>
      <c r="D25" s="16">
        <v>172.68070245879753</v>
      </c>
      <c r="E25" s="16">
        <v>536.48293717330728</v>
      </c>
      <c r="F25" s="16">
        <v>3.3656056516564448</v>
      </c>
      <c r="G25" s="16">
        <v>302.34519522368862</v>
      </c>
      <c r="H25" s="16">
        <v>918.11178948823886</v>
      </c>
      <c r="I25" s="16">
        <v>405.32487171460917</v>
      </c>
      <c r="J25" s="16">
        <v>259.40425812304289</v>
      </c>
      <c r="K25" s="16">
        <v>615.311915815151</v>
      </c>
      <c r="L25" s="16">
        <v>305.91145154593403</v>
      </c>
      <c r="M25" s="16">
        <v>782.62773139338776</v>
      </c>
      <c r="N25" s="16"/>
      <c r="O25" s="15">
        <f>SUM(B25:N25)</f>
        <v>4988.2338962018039</v>
      </c>
    </row>
    <row r="26" spans="1:15" x14ac:dyDescent="0.25">
      <c r="A26" s="8" t="s">
        <v>159</v>
      </c>
      <c r="B26" s="16">
        <v>431.32402554809278</v>
      </c>
      <c r="C26" s="16">
        <v>566.48380674698376</v>
      </c>
      <c r="D26" s="16">
        <v>68.418829212754773</v>
      </c>
      <c r="E26" s="16">
        <v>842.44789469905163</v>
      </c>
      <c r="F26" s="16">
        <v>388.33717207853624</v>
      </c>
      <c r="G26" s="16">
        <v>893.90889939643944</v>
      </c>
      <c r="H26" s="16">
        <v>225.69647882283527</v>
      </c>
      <c r="I26" s="16">
        <v>669.06375837761823</v>
      </c>
      <c r="J26" s="16">
        <v>42.815502203638722</v>
      </c>
      <c r="K26" s="16">
        <v>896.68333135754176</v>
      </c>
      <c r="L26" s="16">
        <v>894.42282256440728</v>
      </c>
      <c r="M26" s="16">
        <v>19.192749666625986</v>
      </c>
      <c r="N26" s="16"/>
      <c r="O26" s="15">
        <f>SUM(B26:N26)</f>
        <v>5938.7952706745255</v>
      </c>
    </row>
    <row r="27" spans="1:15" x14ac:dyDescent="0.25">
      <c r="A27" s="8" t="s">
        <v>160</v>
      </c>
      <c r="B27" s="16">
        <v>753.28563731876329</v>
      </c>
      <c r="C27" s="16">
        <v>233.81917965409383</v>
      </c>
      <c r="D27" s="16">
        <v>959.58936299338643</v>
      </c>
      <c r="E27" s="16">
        <v>732.74954764395295</v>
      </c>
      <c r="F27" s="16">
        <v>442.71392829855148</v>
      </c>
      <c r="G27" s="16">
        <v>146.32988609635689</v>
      </c>
      <c r="H27" s="16">
        <v>409.5837174715362</v>
      </c>
      <c r="I27" s="16">
        <v>210.84271672706745</v>
      </c>
      <c r="J27" s="16">
        <v>115.52476035387383</v>
      </c>
      <c r="K27" s="16">
        <v>862.68340961863771</v>
      </c>
      <c r="L27" s="16">
        <v>512.89694271832718</v>
      </c>
      <c r="M27" s="16">
        <v>226.52615788140551</v>
      </c>
      <c r="N27" s="16"/>
      <c r="O27" s="15">
        <f>SUM(B27:N27)</f>
        <v>5606.5452467759524</v>
      </c>
    </row>
    <row r="28" spans="1:15" x14ac:dyDescent="0.25">
      <c r="A28" s="8" t="s">
        <v>150</v>
      </c>
      <c r="B28" s="16">
        <v>768.24462088213807</v>
      </c>
      <c r="C28" s="16">
        <v>491.46833816412874</v>
      </c>
      <c r="D28" s="16">
        <v>87.036572969447775</v>
      </c>
      <c r="E28" s="16">
        <v>804.30781082129977</v>
      </c>
      <c r="F28" s="16">
        <v>684.806928623261</v>
      </c>
      <c r="G28" s="16">
        <v>736.81437519090844</v>
      </c>
      <c r="H28" s="16">
        <v>591.21077956437443</v>
      </c>
      <c r="I28" s="16">
        <v>272.59778745040552</v>
      </c>
      <c r="J28" s="16">
        <v>365.3977712303078</v>
      </c>
      <c r="K28" s="16">
        <v>90.524431347908774</v>
      </c>
      <c r="L28" s="16">
        <v>801.08337096817991</v>
      </c>
      <c r="M28" s="16">
        <v>707.55417234566244</v>
      </c>
      <c r="N28" s="16"/>
      <c r="O28" s="15">
        <f>SUM(B28:N28)</f>
        <v>6401.0469595580225</v>
      </c>
    </row>
    <row r="29" spans="1:15" ht="13.8" x14ac:dyDescent="0.25">
      <c r="O29" s="17">
        <f>SUM(O24:O28)</f>
        <v>28853.718812727122</v>
      </c>
    </row>
    <row r="30" spans="1:15" x14ac:dyDescent="0.25">
      <c r="O30" s="14"/>
    </row>
    <row r="31" spans="1:15" ht="15.6" x14ac:dyDescent="0.3">
      <c r="A31" s="11" t="s">
        <v>119</v>
      </c>
      <c r="O31" s="14"/>
    </row>
    <row r="32" spans="1:15" x14ac:dyDescent="0.25">
      <c r="O32" s="14"/>
    </row>
    <row r="33" spans="1:15" s="1" customFormat="1" x14ac:dyDescent="0.25">
      <c r="A33" s="12" t="s">
        <v>125</v>
      </c>
      <c r="B33" s="10" t="s">
        <v>131</v>
      </c>
      <c r="C33" s="10" t="s">
        <v>132</v>
      </c>
      <c r="D33" s="10" t="s">
        <v>133</v>
      </c>
      <c r="E33" s="10" t="s">
        <v>134</v>
      </c>
      <c r="F33" s="10" t="s">
        <v>135</v>
      </c>
      <c r="G33" s="10" t="s">
        <v>136</v>
      </c>
      <c r="H33" s="10" t="s">
        <v>137</v>
      </c>
      <c r="I33" s="10" t="s">
        <v>138</v>
      </c>
      <c r="J33" s="10" t="s">
        <v>139</v>
      </c>
      <c r="K33" s="10" t="s">
        <v>140</v>
      </c>
      <c r="L33" s="10" t="s">
        <v>141</v>
      </c>
      <c r="M33" s="10" t="s">
        <v>142</v>
      </c>
      <c r="O33" s="10" t="s">
        <v>143</v>
      </c>
    </row>
    <row r="34" spans="1:15" x14ac:dyDescent="0.25">
      <c r="A34" s="8" t="s">
        <v>152</v>
      </c>
      <c r="B34" s="16">
        <v>477.35783202541285</v>
      </c>
      <c r="C34" s="16">
        <v>491.13247299963626</v>
      </c>
      <c r="D34" s="16">
        <v>549.36926980947965</v>
      </c>
      <c r="E34" s="16">
        <v>231.16373283375435</v>
      </c>
      <c r="F34" s="16">
        <v>373.10873466886994</v>
      </c>
      <c r="G34" s="16">
        <v>658.58109166616691</v>
      </c>
      <c r="H34" s="16">
        <v>290.36463296981196</v>
      </c>
      <c r="I34" s="16">
        <v>518.64515346214637</v>
      </c>
      <c r="J34" s="16">
        <v>898.48168195378798</v>
      </c>
      <c r="K34" s="16">
        <v>927.76484914474986</v>
      </c>
      <c r="L34" s="16">
        <v>755.35690855187102</v>
      </c>
      <c r="M34" s="16">
        <v>512.94978444272465</v>
      </c>
      <c r="N34" s="16"/>
      <c r="O34" s="15">
        <f>SUM(B34:N34)</f>
        <v>6684.2761445284123</v>
      </c>
    </row>
    <row r="35" spans="1:15" x14ac:dyDescent="0.25">
      <c r="A35" s="8" t="s">
        <v>153</v>
      </c>
      <c r="B35" s="16">
        <v>74.745918146894127</v>
      </c>
      <c r="C35" s="16">
        <v>199.69510892325948</v>
      </c>
      <c r="D35" s="16">
        <v>421.79527952046249</v>
      </c>
      <c r="E35" s="16">
        <v>639.83562565196189</v>
      </c>
      <c r="F35" s="16">
        <v>756.14573784005131</v>
      </c>
      <c r="G35" s="16">
        <v>838.39030612017314</v>
      </c>
      <c r="H35" s="16">
        <v>917.65534951972597</v>
      </c>
      <c r="I35" s="16">
        <v>717.80033742052865</v>
      </c>
      <c r="J35" s="16">
        <v>997.16570230586933</v>
      </c>
      <c r="K35" s="16">
        <v>176.52372664961669</v>
      </c>
      <c r="L35" s="16">
        <v>899.49280971545159</v>
      </c>
      <c r="M35" s="16">
        <v>996.86158067808788</v>
      </c>
      <c r="N35" s="16"/>
      <c r="O35" s="15">
        <f>SUM(B35:N35)</f>
        <v>7636.1074824920834</v>
      </c>
    </row>
    <row r="36" spans="1:15" x14ac:dyDescent="0.25">
      <c r="A36" s="8" t="s">
        <v>154</v>
      </c>
      <c r="B36" s="16">
        <v>50.645172792225246</v>
      </c>
      <c r="C36" s="16">
        <v>32.685128120341744</v>
      </c>
      <c r="D36" s="16">
        <v>439.60041512789007</v>
      </c>
      <c r="E36" s="16">
        <v>117.73064107975895</v>
      </c>
      <c r="F36" s="16">
        <v>44.897414437681249</v>
      </c>
      <c r="G36" s="16">
        <v>653.01692962776508</v>
      </c>
      <c r="H36" s="16">
        <v>628.085375125621</v>
      </c>
      <c r="I36" s="16">
        <v>974.53179381211544</v>
      </c>
      <c r="J36" s="16">
        <v>11.794798029439058</v>
      </c>
      <c r="K36" s="16">
        <v>275.59581481290428</v>
      </c>
      <c r="L36" s="16">
        <v>247.28476865549976</v>
      </c>
      <c r="M36" s="16">
        <v>120.06252468780332</v>
      </c>
      <c r="N36" s="16"/>
      <c r="O36" s="15">
        <f>SUM(B36:N36)</f>
        <v>3595.9307763090455</v>
      </c>
    </row>
    <row r="37" spans="1:15" x14ac:dyDescent="0.25">
      <c r="A37" s="8" t="s">
        <v>155</v>
      </c>
      <c r="B37" s="16">
        <v>273.45806578932132</v>
      </c>
      <c r="C37" s="16">
        <v>28.023983388742568</v>
      </c>
      <c r="D37" s="16">
        <v>807.01589283746091</v>
      </c>
      <c r="E37" s="16">
        <v>186.14598589620269</v>
      </c>
      <c r="F37" s="16">
        <v>778.85847291279833</v>
      </c>
      <c r="G37" s="16">
        <v>257.08004347715473</v>
      </c>
      <c r="H37" s="16">
        <v>266.90999803622884</v>
      </c>
      <c r="I37" s="16">
        <v>414.16164463377925</v>
      </c>
      <c r="J37" s="16">
        <v>139.02000037734385</v>
      </c>
      <c r="K37" s="16">
        <v>284.97047402254628</v>
      </c>
      <c r="L37" s="16">
        <v>348.86931532155074</v>
      </c>
      <c r="M37" s="16">
        <v>518.89731683996683</v>
      </c>
      <c r="N37" s="16"/>
      <c r="O37" s="15">
        <f>SUM(B37:N37)</f>
        <v>4303.4111935330966</v>
      </c>
    </row>
    <row r="38" spans="1:15" x14ac:dyDescent="0.25">
      <c r="A38" s="8" t="s">
        <v>156</v>
      </c>
      <c r="B38" s="16">
        <v>610.48441940082569</v>
      </c>
      <c r="C38" s="16">
        <v>497.74172543872083</v>
      </c>
      <c r="D38" s="16">
        <v>813.94249432487186</v>
      </c>
      <c r="E38" s="16">
        <v>769.08986534775443</v>
      </c>
      <c r="F38" s="16">
        <v>40.643120380496669</v>
      </c>
      <c r="G38" s="16">
        <v>574.23515036083961</v>
      </c>
      <c r="H38" s="16">
        <v>52.952067679334689</v>
      </c>
      <c r="I38" s="16">
        <v>62.695991376035209</v>
      </c>
      <c r="J38" s="16">
        <v>54.011810115174974</v>
      </c>
      <c r="K38" s="16">
        <v>472.41095674995171</v>
      </c>
      <c r="L38" s="16">
        <v>281.01386184894682</v>
      </c>
      <c r="M38" s="16">
        <v>524.90690693457157</v>
      </c>
      <c r="N38" s="16"/>
      <c r="O38" s="15">
        <f>SUM(B38:N38)</f>
        <v>4754.1283699575242</v>
      </c>
    </row>
    <row r="39" spans="1:15" ht="13.8" x14ac:dyDescent="0.25">
      <c r="O39" s="17">
        <f>SUM(O34:O38)</f>
        <v>26973.853966820159</v>
      </c>
    </row>
    <row r="40" spans="1:15" x14ac:dyDescent="0.25">
      <c r="F40" t="s">
        <v>144</v>
      </c>
      <c r="O40" s="14"/>
    </row>
    <row r="41" spans="1:15" ht="15.6" x14ac:dyDescent="0.3">
      <c r="A41" s="11" t="s">
        <v>120</v>
      </c>
      <c r="O41" s="14"/>
    </row>
    <row r="42" spans="1:15" x14ac:dyDescent="0.25">
      <c r="O42" s="14"/>
    </row>
    <row r="43" spans="1:15" s="1" customFormat="1" x14ac:dyDescent="0.25">
      <c r="A43" s="12" t="s">
        <v>125</v>
      </c>
      <c r="B43" s="10" t="s">
        <v>131</v>
      </c>
      <c r="C43" s="10" t="s">
        <v>132</v>
      </c>
      <c r="D43" s="10" t="s">
        <v>133</v>
      </c>
      <c r="E43" s="10" t="s">
        <v>134</v>
      </c>
      <c r="F43" s="10" t="s">
        <v>135</v>
      </c>
      <c r="G43" s="10" t="s">
        <v>136</v>
      </c>
      <c r="H43" s="10" t="s">
        <v>137</v>
      </c>
      <c r="I43" s="10" t="s">
        <v>138</v>
      </c>
      <c r="J43" s="10" t="s">
        <v>139</v>
      </c>
      <c r="K43" s="10" t="s">
        <v>140</v>
      </c>
      <c r="L43" s="10" t="s">
        <v>141</v>
      </c>
      <c r="M43" s="10" t="s">
        <v>142</v>
      </c>
      <c r="O43" s="10" t="s">
        <v>143</v>
      </c>
    </row>
    <row r="44" spans="1:15" x14ac:dyDescent="0.25">
      <c r="A44" s="8" t="s">
        <v>161</v>
      </c>
      <c r="B44" s="16">
        <v>624.07561136270488</v>
      </c>
      <c r="C44" s="16">
        <v>262.45452940874611</v>
      </c>
      <c r="D44" s="16">
        <v>72.492409382441281</v>
      </c>
      <c r="E44" s="16">
        <v>486.96879948924601</v>
      </c>
      <c r="F44" s="16">
        <v>372.07493289629798</v>
      </c>
      <c r="G44" s="16">
        <v>113.77646232184024</v>
      </c>
      <c r="H44" s="16">
        <v>15.6229388106226</v>
      </c>
      <c r="I44" s="16">
        <v>403.76519552343473</v>
      </c>
      <c r="J44" s="16">
        <v>960.74226953739662</v>
      </c>
      <c r="K44" s="16">
        <v>160.46039835848003</v>
      </c>
      <c r="L44" s="16">
        <v>682.22343964162849</v>
      </c>
      <c r="M44" s="16">
        <v>239.17610126983124</v>
      </c>
      <c r="N44" s="16"/>
      <c r="O44" s="15">
        <f>SUM(B44:N44)</f>
        <v>4393.8330880026706</v>
      </c>
    </row>
    <row r="45" spans="1:15" x14ac:dyDescent="0.25">
      <c r="A45" s="8" t="s">
        <v>162</v>
      </c>
      <c r="B45" s="16">
        <v>314.51647196881714</v>
      </c>
      <c r="C45" s="16">
        <v>373.95275607642998</v>
      </c>
      <c r="D45" s="16">
        <v>621.99420188061549</v>
      </c>
      <c r="E45" s="16">
        <v>946.01550982526737</v>
      </c>
      <c r="F45" s="16">
        <v>685.06016821189326</v>
      </c>
      <c r="G45" s="16">
        <v>214.24761943349324</v>
      </c>
      <c r="H45" s="16">
        <v>685.8980694363521</v>
      </c>
      <c r="I45" s="16">
        <v>589.4401448171343</v>
      </c>
      <c r="J45" s="16">
        <v>505.37896745410205</v>
      </c>
      <c r="K45" s="16">
        <v>852.80653468906098</v>
      </c>
      <c r="L45" s="16">
        <v>409.3675585751817</v>
      </c>
      <c r="M45" s="16">
        <v>837.32749419452239</v>
      </c>
      <c r="N45" s="16"/>
      <c r="O45" s="15">
        <f>SUM(B45:N45)</f>
        <v>7036.0054965628697</v>
      </c>
    </row>
    <row r="46" spans="1:15" x14ac:dyDescent="0.25">
      <c r="A46" s="8" t="s">
        <v>163</v>
      </c>
      <c r="B46" s="16">
        <v>243.68290203970088</v>
      </c>
      <c r="C46" s="16">
        <v>592.32159422717109</v>
      </c>
      <c r="D46" s="16">
        <v>875.29847221054899</v>
      </c>
      <c r="E46" s="16">
        <v>926.30052939964446</v>
      </c>
      <c r="F46" s="16">
        <v>474.58050946669948</v>
      </c>
      <c r="G46" s="16">
        <v>282.36681000477671</v>
      </c>
      <c r="H46" s="16">
        <v>213.4676790066099</v>
      </c>
      <c r="I46" s="16">
        <v>473.59921827670524</v>
      </c>
      <c r="J46" s="16">
        <v>727.90474941403022</v>
      </c>
      <c r="K46" s="16">
        <v>195.52434476971658</v>
      </c>
      <c r="L46" s="16">
        <v>938.6738150194542</v>
      </c>
      <c r="M46" s="16">
        <v>194.36625152727683</v>
      </c>
      <c r="N46" s="16"/>
      <c r="O46" s="15">
        <f>SUM(B46:N46)</f>
        <v>6138.0868753623354</v>
      </c>
    </row>
    <row r="47" spans="1:15" x14ac:dyDescent="0.25">
      <c r="A47" s="8" t="s">
        <v>164</v>
      </c>
      <c r="B47" s="16">
        <v>488.21257299912088</v>
      </c>
      <c r="C47" s="16">
        <v>427.11990364842211</v>
      </c>
      <c r="D47" s="16">
        <v>691.18519518465325</v>
      </c>
      <c r="E47" s="16">
        <v>226.71396046455072</v>
      </c>
      <c r="F47" s="16">
        <v>332.71766454123599</v>
      </c>
      <c r="G47" s="16">
        <v>476.23929096972086</v>
      </c>
      <c r="H47" s="16">
        <v>37.230988450129843</v>
      </c>
      <c r="I47" s="16">
        <v>241.66488680300534</v>
      </c>
      <c r="J47" s="16">
        <v>637.37479852022898</v>
      </c>
      <c r="K47" s="16">
        <v>865.1798582555399</v>
      </c>
      <c r="L47" s="16">
        <v>246.56360247906406</v>
      </c>
      <c r="M47" s="16">
        <v>474.22777273998753</v>
      </c>
      <c r="N47" s="16"/>
      <c r="O47" s="15">
        <f>SUM(B47:N47)</f>
        <v>5144.4304950556598</v>
      </c>
    </row>
    <row r="48" spans="1:15" x14ac:dyDescent="0.25">
      <c r="A48" s="8" t="s">
        <v>165</v>
      </c>
      <c r="B48" s="16">
        <v>578.65924780796081</v>
      </c>
      <c r="C48" s="16">
        <v>703.60478692334198</v>
      </c>
      <c r="D48" s="16">
        <v>311.37402750170537</v>
      </c>
      <c r="E48" s="16">
        <v>68.456221381163033</v>
      </c>
      <c r="F48" s="16">
        <v>145.81066466215776</v>
      </c>
      <c r="G48" s="16">
        <v>953.52792215159661</v>
      </c>
      <c r="H48" s="16">
        <v>997.40939515015486</v>
      </c>
      <c r="I48" s="16">
        <v>164.08591997729792</v>
      </c>
      <c r="J48" s="16">
        <v>233.13416326957804</v>
      </c>
      <c r="K48" s="16">
        <v>866.59219631763312</v>
      </c>
      <c r="L48" s="16">
        <v>707.28360182474705</v>
      </c>
      <c r="M48" s="16">
        <v>882.65572254213873</v>
      </c>
      <c r="N48" s="16"/>
      <c r="O48" s="15">
        <f>SUM(B48:N48)</f>
        <v>6612.5938695094756</v>
      </c>
    </row>
    <row r="49" spans="15:15" ht="13.8" x14ac:dyDescent="0.25">
      <c r="O49" s="17">
        <f>SUM(O44:O48)</f>
        <v>29324.949824493007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9"/>
  <sheetViews>
    <sheetView zoomScale="80" workbookViewId="0"/>
  </sheetViews>
  <sheetFormatPr defaultRowHeight="13.2" x14ac:dyDescent="0.25"/>
  <cols>
    <col min="1" max="1" width="20.6640625" style="8" bestFit="1" customWidth="1"/>
    <col min="2" max="13" width="10.6640625" customWidth="1"/>
    <col min="14" max="14" width="1.44140625" customWidth="1"/>
    <col min="15" max="15" width="13.6640625" style="7" bestFit="1" customWidth="1"/>
  </cols>
  <sheetData>
    <row r="1" spans="1:15" ht="15.6" x14ac:dyDescent="0.3">
      <c r="A1" s="11" t="s">
        <v>124</v>
      </c>
    </row>
    <row r="2" spans="1:15" x14ac:dyDescent="0.25">
      <c r="O2" s="14"/>
    </row>
    <row r="3" spans="1:15" s="1" customFormat="1" x14ac:dyDescent="0.25">
      <c r="A3" s="12" t="s">
        <v>125</v>
      </c>
      <c r="B3" s="10" t="s">
        <v>131</v>
      </c>
      <c r="C3" s="10" t="s">
        <v>132</v>
      </c>
      <c r="D3" s="10" t="s">
        <v>133</v>
      </c>
      <c r="E3" s="10" t="s">
        <v>134</v>
      </c>
      <c r="F3" s="10" t="s">
        <v>135</v>
      </c>
      <c r="G3" s="10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  <c r="L3" s="10" t="s">
        <v>141</v>
      </c>
      <c r="M3" s="10" t="s">
        <v>142</v>
      </c>
      <c r="O3" s="10" t="s">
        <v>143</v>
      </c>
    </row>
    <row r="4" spans="1:15" x14ac:dyDescent="0.25">
      <c r="A4" s="8" t="s">
        <v>126</v>
      </c>
      <c r="B4" s="16">
        <v>385.88149644091851</v>
      </c>
      <c r="C4" s="16">
        <v>3.9529747023707706</v>
      </c>
      <c r="D4" s="16">
        <v>644.14496730509723</v>
      </c>
      <c r="E4" s="16">
        <v>163.96330844688256</v>
      </c>
      <c r="F4" s="16">
        <v>174.96746226652161</v>
      </c>
      <c r="G4" s="16">
        <v>586.96517173805682</v>
      </c>
      <c r="H4" s="16">
        <v>779.49748816157285</v>
      </c>
      <c r="I4" s="16">
        <v>467.83849212713636</v>
      </c>
      <c r="J4" s="16">
        <v>436.36072148059134</v>
      </c>
      <c r="K4" s="16">
        <v>329.51663051667703</v>
      </c>
      <c r="L4" s="16">
        <v>251.3489531000852</v>
      </c>
      <c r="M4" s="16">
        <v>684.87978202325212</v>
      </c>
      <c r="N4" s="16"/>
      <c r="O4" s="15">
        <f>SUM(B4:N4)</f>
        <v>4909.3174483091634</v>
      </c>
    </row>
    <row r="5" spans="1:15" x14ac:dyDescent="0.25">
      <c r="A5" s="8" t="s">
        <v>127</v>
      </c>
      <c r="B5" s="16">
        <v>609.12014031475087</v>
      </c>
      <c r="C5" s="16">
        <v>851.1805818383591</v>
      </c>
      <c r="D5" s="16">
        <v>480.06376677794725</v>
      </c>
      <c r="E5" s="16">
        <v>2.9135755174225508</v>
      </c>
      <c r="F5" s="16">
        <v>23.539176622588307</v>
      </c>
      <c r="G5" s="16">
        <v>917.0079410529213</v>
      </c>
      <c r="H5" s="16">
        <v>10.162904545751195</v>
      </c>
      <c r="I5" s="16">
        <v>931.77661089751143</v>
      </c>
      <c r="J5" s="16">
        <v>833.36498848535621</v>
      </c>
      <c r="K5" s="16">
        <v>178.01057395285193</v>
      </c>
      <c r="L5" s="16">
        <v>881.89375856232834</v>
      </c>
      <c r="M5" s="16">
        <v>320.63705092880923</v>
      </c>
      <c r="N5" s="16"/>
      <c r="O5" s="15">
        <f>SUM(B5:N5)</f>
        <v>6039.6710694965968</v>
      </c>
    </row>
    <row r="6" spans="1:15" x14ac:dyDescent="0.25">
      <c r="A6" s="8" t="s">
        <v>128</v>
      </c>
      <c r="B6" s="16">
        <v>146.99808696634341</v>
      </c>
      <c r="C6" s="16">
        <v>806.18833909828868</v>
      </c>
      <c r="D6" s="16">
        <v>544.86847804357194</v>
      </c>
      <c r="E6" s="16">
        <v>536.47464900926241</v>
      </c>
      <c r="F6" s="16">
        <v>220.06339579469002</v>
      </c>
      <c r="G6" s="16">
        <v>319.3991345915137</v>
      </c>
      <c r="H6" s="16">
        <v>897.91180014634335</v>
      </c>
      <c r="I6" s="16">
        <v>101.33462460297426</v>
      </c>
      <c r="J6" s="16">
        <v>667.3447011272666</v>
      </c>
      <c r="K6" s="16">
        <v>349.88198224837544</v>
      </c>
      <c r="L6" s="16">
        <v>409.41681765745085</v>
      </c>
      <c r="M6" s="16">
        <v>189.77035458531734</v>
      </c>
      <c r="N6" s="16"/>
      <c r="O6" s="15">
        <f>SUM(B6:N6)</f>
        <v>5189.6523638713988</v>
      </c>
    </row>
    <row r="7" spans="1:15" x14ac:dyDescent="0.25">
      <c r="A7" s="8" t="s">
        <v>129</v>
      </c>
      <c r="B7" s="16">
        <v>459.12038863275262</v>
      </c>
      <c r="C7" s="16">
        <v>697.59688942830644</v>
      </c>
      <c r="D7" s="16">
        <v>606.60025552567993</v>
      </c>
      <c r="E7" s="16">
        <v>969.98462461184863</v>
      </c>
      <c r="F7" s="16">
        <v>920.27522479835011</v>
      </c>
      <c r="G7" s="16">
        <v>937.63319826067516</v>
      </c>
      <c r="H7" s="16">
        <v>708.31564337636087</v>
      </c>
      <c r="I7" s="16">
        <v>510.75475700155425</v>
      </c>
      <c r="J7" s="16">
        <v>841.16074273528693</v>
      </c>
      <c r="K7" s="16">
        <v>601.95319142118024</v>
      </c>
      <c r="L7" s="16">
        <v>299.79187128655661</v>
      </c>
      <c r="M7" s="16">
        <v>723.95444282614926</v>
      </c>
      <c r="N7" s="16"/>
      <c r="O7" s="15">
        <f>SUM(B7:N7)</f>
        <v>8277.1412299047006</v>
      </c>
    </row>
    <row r="8" spans="1:15" x14ac:dyDescent="0.25">
      <c r="A8" s="8" t="s">
        <v>130</v>
      </c>
      <c r="B8" s="16">
        <v>187.62324839446754</v>
      </c>
      <c r="C8" s="16">
        <v>559.96284833572111</v>
      </c>
      <c r="D8" s="16">
        <v>555.04127680132513</v>
      </c>
      <c r="E8" s="16">
        <v>622.45205435473667</v>
      </c>
      <c r="F8" s="16">
        <v>517.45811243068226</v>
      </c>
      <c r="G8" s="16">
        <v>798.17274778051137</v>
      </c>
      <c r="H8" s="16">
        <v>774.58507403084377</v>
      </c>
      <c r="I8" s="16">
        <v>634.88661987334297</v>
      </c>
      <c r="J8" s="16">
        <v>264.76035415733844</v>
      </c>
      <c r="K8" s="16">
        <v>863.03703362156341</v>
      </c>
      <c r="L8" s="16">
        <v>413.5335033317391</v>
      </c>
      <c r="M8" s="16">
        <v>466.33364372283756</v>
      </c>
      <c r="N8" s="16"/>
      <c r="O8" s="15">
        <f>SUM(B8:N8)</f>
        <v>6657.8465168351086</v>
      </c>
    </row>
    <row r="9" spans="1:15" ht="13.8" x14ac:dyDescent="0.25">
      <c r="O9" s="17">
        <f>SUM(O4:O8)</f>
        <v>31073.628628416969</v>
      </c>
    </row>
    <row r="10" spans="1:15" x14ac:dyDescent="0.25">
      <c r="O10" s="14"/>
    </row>
    <row r="11" spans="1:15" ht="15.6" x14ac:dyDescent="0.3">
      <c r="A11" s="11" t="s">
        <v>145</v>
      </c>
      <c r="O11" s="14"/>
    </row>
    <row r="12" spans="1:15" x14ac:dyDescent="0.25">
      <c r="O12" s="14"/>
    </row>
    <row r="13" spans="1:15" s="1" customFormat="1" x14ac:dyDescent="0.25">
      <c r="A13" s="12" t="s">
        <v>125</v>
      </c>
      <c r="B13" s="10" t="s">
        <v>131</v>
      </c>
      <c r="C13" s="10" t="s">
        <v>132</v>
      </c>
      <c r="D13" s="10" t="s">
        <v>133</v>
      </c>
      <c r="E13" s="10" t="s">
        <v>134</v>
      </c>
      <c r="F13" s="10" t="s">
        <v>135</v>
      </c>
      <c r="G13" s="10" t="s">
        <v>136</v>
      </c>
      <c r="H13" s="10" t="s">
        <v>137</v>
      </c>
      <c r="I13" s="10" t="s">
        <v>138</v>
      </c>
      <c r="J13" s="10" t="s">
        <v>139</v>
      </c>
      <c r="K13" s="10" t="s">
        <v>140</v>
      </c>
      <c r="L13" s="10" t="s">
        <v>141</v>
      </c>
      <c r="M13" s="10" t="s">
        <v>142</v>
      </c>
      <c r="O13" s="10" t="s">
        <v>143</v>
      </c>
    </row>
    <row r="14" spans="1:15" x14ac:dyDescent="0.25">
      <c r="A14" s="8" t="s">
        <v>146</v>
      </c>
      <c r="B14" s="16">
        <v>494.16797877567564</v>
      </c>
      <c r="C14" s="16">
        <v>803.37011894612772</v>
      </c>
      <c r="D14" s="16">
        <v>197.76645940755344</v>
      </c>
      <c r="E14" s="16">
        <v>317.03193031506351</v>
      </c>
      <c r="F14" s="16">
        <v>933.83927931281494</v>
      </c>
      <c r="G14" s="16">
        <v>271.80369530147755</v>
      </c>
      <c r="H14" s="16">
        <v>312.28981740741801</v>
      </c>
      <c r="I14" s="16">
        <v>201.11602967346798</v>
      </c>
      <c r="J14" s="16">
        <v>11.67458184343606</v>
      </c>
      <c r="K14" s="16">
        <v>300.13507002457328</v>
      </c>
      <c r="L14" s="16">
        <v>985.54008201428917</v>
      </c>
      <c r="M14" s="16">
        <v>485.60107068041879</v>
      </c>
      <c r="N14" s="16"/>
      <c r="O14" s="15">
        <f>SUM(B14:N14)</f>
        <v>5314.3361137023167</v>
      </c>
    </row>
    <row r="15" spans="1:15" x14ac:dyDescent="0.25">
      <c r="A15" s="8" t="s">
        <v>147</v>
      </c>
      <c r="B15" s="16">
        <v>714.05750986088015</v>
      </c>
      <c r="C15" s="16">
        <v>123.88554821534137</v>
      </c>
      <c r="D15" s="16">
        <v>139.481433962648</v>
      </c>
      <c r="E15" s="16">
        <v>28.307272636706848</v>
      </c>
      <c r="F15" s="16">
        <v>116.12009947219448</v>
      </c>
      <c r="G15" s="16">
        <v>833.1212544308919</v>
      </c>
      <c r="H15" s="16">
        <v>157.546018699527</v>
      </c>
      <c r="I15" s="16">
        <v>94.541580210293574</v>
      </c>
      <c r="J15" s="16">
        <v>124.90414032416841</v>
      </c>
      <c r="K15" s="16">
        <v>851.01968787076521</v>
      </c>
      <c r="L15" s="16">
        <v>311.34332385650731</v>
      </c>
      <c r="M15" s="16">
        <v>14.541083344763006</v>
      </c>
      <c r="N15" s="16"/>
      <c r="O15" s="15">
        <f>SUM(B15:N15)</f>
        <v>3508.8689528846871</v>
      </c>
    </row>
    <row r="16" spans="1:15" x14ac:dyDescent="0.25">
      <c r="A16" s="8" t="s">
        <v>148</v>
      </c>
      <c r="B16" s="16">
        <v>408.25288330667365</v>
      </c>
      <c r="C16" s="16">
        <v>854.36363535974795</v>
      </c>
      <c r="D16" s="16">
        <v>869.13876311542106</v>
      </c>
      <c r="E16" s="16">
        <v>951.84479916480427</v>
      </c>
      <c r="F16" s="16">
        <v>197.90924987098091</v>
      </c>
      <c r="G16" s="16">
        <v>976.5764931612166</v>
      </c>
      <c r="H16" s="16">
        <v>863.90694633594478</v>
      </c>
      <c r="I16" s="16">
        <v>982.43506488873606</v>
      </c>
      <c r="J16" s="16">
        <v>836.14772608515955</v>
      </c>
      <c r="K16" s="16">
        <v>448.52516713793023</v>
      </c>
      <c r="L16" s="16">
        <v>145.59689379123864</v>
      </c>
      <c r="M16" s="16">
        <v>399.78822592838446</v>
      </c>
      <c r="N16" s="16"/>
      <c r="O16" s="15">
        <f>SUM(B16:N16)</f>
        <v>7934.4858481462379</v>
      </c>
    </row>
    <row r="17" spans="1:15" x14ac:dyDescent="0.25">
      <c r="A17" s="8" t="s">
        <v>149</v>
      </c>
      <c r="B17" s="16">
        <v>506.25603349577818</v>
      </c>
      <c r="C17" s="16">
        <v>196.90258042864528</v>
      </c>
      <c r="D17" s="16">
        <v>608.81360354479511</v>
      </c>
      <c r="E17" s="16">
        <v>383.47203590141834</v>
      </c>
      <c r="F17" s="16">
        <v>231.78252282059009</v>
      </c>
      <c r="G17" s="16">
        <v>557.40812219589043</v>
      </c>
      <c r="H17" s="16">
        <v>511.75910938222734</v>
      </c>
      <c r="I17" s="16">
        <v>617.0471205155626</v>
      </c>
      <c r="J17" s="16">
        <v>290.76442556193439</v>
      </c>
      <c r="K17" s="16">
        <v>358.61720949508856</v>
      </c>
      <c r="L17" s="16">
        <v>320.66258616810831</v>
      </c>
      <c r="M17" s="16">
        <v>954.22920462894399</v>
      </c>
      <c r="N17" s="16"/>
      <c r="O17" s="15">
        <f>SUM(B17:N17)</f>
        <v>5537.7145541389837</v>
      </c>
    </row>
    <row r="18" spans="1:15" x14ac:dyDescent="0.25">
      <c r="A18" s="8" t="s">
        <v>150</v>
      </c>
      <c r="B18" s="16">
        <v>467.88889544524869</v>
      </c>
      <c r="C18" s="16">
        <v>792.21849635306182</v>
      </c>
      <c r="D18" s="16">
        <v>224.85401103236936</v>
      </c>
      <c r="E18" s="16">
        <v>68.874360410232427</v>
      </c>
      <c r="F18" s="16">
        <v>970.87460915660984</v>
      </c>
      <c r="G18" s="16">
        <v>740.93376398650719</v>
      </c>
      <c r="H18" s="16">
        <v>948.91637296785939</v>
      </c>
      <c r="I18" s="16">
        <v>880.6137695863456</v>
      </c>
      <c r="J18" s="16">
        <v>963.26699302708346</v>
      </c>
      <c r="K18" s="16">
        <v>376.73128298417066</v>
      </c>
      <c r="L18" s="16">
        <v>8.5724958727899647</v>
      </c>
      <c r="M18" s="16">
        <v>288.64868429681502</v>
      </c>
      <c r="N18" s="16"/>
      <c r="O18" s="15">
        <f>SUM(B18:N18)</f>
        <v>6732.3937351190916</v>
      </c>
    </row>
    <row r="19" spans="1:15" ht="13.8" x14ac:dyDescent="0.25">
      <c r="O19" s="17">
        <f>SUM(O14:O18)</f>
        <v>29027.799203991315</v>
      </c>
    </row>
    <row r="20" spans="1:15" x14ac:dyDescent="0.25">
      <c r="O20" s="14"/>
    </row>
    <row r="21" spans="1:15" ht="15.6" x14ac:dyDescent="0.3">
      <c r="A21" s="11" t="s">
        <v>151</v>
      </c>
      <c r="O21" s="14"/>
    </row>
    <row r="22" spans="1:15" x14ac:dyDescent="0.25">
      <c r="O22" s="14"/>
    </row>
    <row r="23" spans="1:15" s="1" customFormat="1" x14ac:dyDescent="0.25">
      <c r="A23" s="12" t="s">
        <v>125</v>
      </c>
      <c r="B23" s="10" t="s">
        <v>131</v>
      </c>
      <c r="C23" s="10" t="s">
        <v>132</v>
      </c>
      <c r="D23" s="10" t="s">
        <v>133</v>
      </c>
      <c r="E23" s="10" t="s">
        <v>134</v>
      </c>
      <c r="F23" s="10" t="s">
        <v>135</v>
      </c>
      <c r="G23" s="10" t="s">
        <v>136</v>
      </c>
      <c r="H23" s="10" t="s">
        <v>137</v>
      </c>
      <c r="I23" s="10" t="s">
        <v>138</v>
      </c>
      <c r="J23" s="10" t="s">
        <v>139</v>
      </c>
      <c r="K23" s="10" t="s">
        <v>140</v>
      </c>
      <c r="L23" s="10" t="s">
        <v>141</v>
      </c>
      <c r="M23" s="10" t="s">
        <v>142</v>
      </c>
      <c r="O23" s="10" t="s">
        <v>143</v>
      </c>
    </row>
    <row r="24" spans="1:15" x14ac:dyDescent="0.25">
      <c r="A24" s="8" t="s">
        <v>157</v>
      </c>
      <c r="B24" s="16">
        <v>329.70081406487475</v>
      </c>
      <c r="C24" s="16">
        <v>34.395756841207437</v>
      </c>
      <c r="D24" s="16">
        <v>198.14940060261677</v>
      </c>
      <c r="E24" s="16">
        <v>167.26861769461988</v>
      </c>
      <c r="F24" s="16">
        <v>377.03760513253769</v>
      </c>
      <c r="G24" s="16">
        <v>99.049801967549641</v>
      </c>
      <c r="H24" s="16">
        <v>511.53828442206617</v>
      </c>
      <c r="I24" s="16">
        <v>607.79565553213911</v>
      </c>
      <c r="J24" s="16">
        <v>460.54300993144381</v>
      </c>
      <c r="K24" s="16">
        <v>957.43748524943271</v>
      </c>
      <c r="L24" s="16">
        <v>214.39475516999585</v>
      </c>
      <c r="M24" s="16">
        <v>716.3790001559272</v>
      </c>
      <c r="N24" s="16"/>
      <c r="O24" s="15">
        <f>SUM(B24:N24)</f>
        <v>4673.690186764411</v>
      </c>
    </row>
    <row r="25" spans="1:15" x14ac:dyDescent="0.25">
      <c r="A25" s="8" t="s">
        <v>158</v>
      </c>
      <c r="B25" s="16">
        <v>425.7454163260137</v>
      </c>
      <c r="C25" s="16">
        <v>780.28942482854211</v>
      </c>
      <c r="D25" s="16">
        <v>784.56073850875714</v>
      </c>
      <c r="E25" s="16">
        <v>31.419783563358727</v>
      </c>
      <c r="F25" s="16">
        <v>972.76107605785728</v>
      </c>
      <c r="G25" s="16">
        <v>4.0585891484115066</v>
      </c>
      <c r="H25" s="16">
        <v>236.92163774577057</v>
      </c>
      <c r="I25" s="16">
        <v>703.52003493359302</v>
      </c>
      <c r="J25" s="16">
        <v>655.17540829687618</v>
      </c>
      <c r="K25" s="16">
        <v>590.86088526670562</v>
      </c>
      <c r="L25" s="16">
        <v>226.65309776988352</v>
      </c>
      <c r="M25" s="16">
        <v>202.90724305660302</v>
      </c>
      <c r="N25" s="16"/>
      <c r="O25" s="15">
        <f>SUM(B25:N25)</f>
        <v>5614.8733355023724</v>
      </c>
    </row>
    <row r="26" spans="1:15" x14ac:dyDescent="0.25">
      <c r="A26" s="8" t="s">
        <v>159</v>
      </c>
      <c r="B26" s="16">
        <v>589.81436914944595</v>
      </c>
      <c r="C26" s="16">
        <v>260.05588401831983</v>
      </c>
      <c r="D26" s="16">
        <v>935.85892717687625</v>
      </c>
      <c r="E26" s="16">
        <v>238.77197549855288</v>
      </c>
      <c r="F26" s="16">
        <v>572.71261642253296</v>
      </c>
      <c r="G26" s="16">
        <v>585.73156981025227</v>
      </c>
      <c r="H26" s="16">
        <v>647.05844235569487</v>
      </c>
      <c r="I26" s="16">
        <v>732.0253916720643</v>
      </c>
      <c r="J26" s="16">
        <v>904.17565981469545</v>
      </c>
      <c r="K26" s="16">
        <v>246.01538248593789</v>
      </c>
      <c r="L26" s="16">
        <v>4.0054200194932221</v>
      </c>
      <c r="M26" s="16">
        <v>968.02523572437951</v>
      </c>
      <c r="N26" s="16"/>
      <c r="O26" s="15">
        <f>SUM(B26:N26)</f>
        <v>6684.2508741482461</v>
      </c>
    </row>
    <row r="27" spans="1:15" x14ac:dyDescent="0.25">
      <c r="A27" s="8" t="s">
        <v>160</v>
      </c>
      <c r="B27" s="16">
        <v>422.08170096998197</v>
      </c>
      <c r="C27" s="16">
        <v>468.73116814687978</v>
      </c>
      <c r="D27" s="16">
        <v>775.60808640274854</v>
      </c>
      <c r="E27" s="16">
        <v>168.14332793439624</v>
      </c>
      <c r="F27" s="16">
        <v>183.57956950575894</v>
      </c>
      <c r="G27" s="16">
        <v>386.0066727639533</v>
      </c>
      <c r="H27" s="16">
        <v>254.62831981526836</v>
      </c>
      <c r="I27" s="16">
        <v>969.59428780378846</v>
      </c>
      <c r="J27" s="16">
        <v>990.11392799997645</v>
      </c>
      <c r="K27" s="16">
        <v>661.78210743032741</v>
      </c>
      <c r="L27" s="16">
        <v>133.48478031853995</v>
      </c>
      <c r="M27" s="16">
        <v>46.715530972358806</v>
      </c>
      <c r="N27" s="16"/>
      <c r="O27" s="15">
        <f>SUM(B27:N27)</f>
        <v>5460.4694800639782</v>
      </c>
    </row>
    <row r="28" spans="1:15" x14ac:dyDescent="0.25">
      <c r="A28" s="8" t="s">
        <v>150</v>
      </c>
      <c r="B28" s="16">
        <v>384.57960765457557</v>
      </c>
      <c r="C28" s="16">
        <v>587.37388886391614</v>
      </c>
      <c r="D28" s="16">
        <v>734.25905487211912</v>
      </c>
      <c r="E28" s="16">
        <v>386.74796285716729</v>
      </c>
      <c r="F28" s="16">
        <v>39.311966784716823</v>
      </c>
      <c r="G28" s="16">
        <v>736.09269798975436</v>
      </c>
      <c r="H28" s="16">
        <v>956.4017593351673</v>
      </c>
      <c r="I28" s="16">
        <v>510.1343703806225</v>
      </c>
      <c r="J28" s="16">
        <v>533.73357544187218</v>
      </c>
      <c r="K28" s="16">
        <v>214.28554760307028</v>
      </c>
      <c r="L28" s="16">
        <v>47.675465743068024</v>
      </c>
      <c r="M28" s="16">
        <v>987.89527606141371</v>
      </c>
      <c r="N28" s="16"/>
      <c r="O28" s="15">
        <f>SUM(B28:N28)</f>
        <v>6118.491173587463</v>
      </c>
    </row>
    <row r="29" spans="1:15" ht="13.8" x14ac:dyDescent="0.25">
      <c r="O29" s="17">
        <f>SUM(O24:O28)</f>
        <v>28551.77505006647</v>
      </c>
    </row>
    <row r="30" spans="1:15" x14ac:dyDescent="0.25">
      <c r="O30" s="14"/>
    </row>
    <row r="31" spans="1:15" ht="15.6" x14ac:dyDescent="0.3">
      <c r="A31" s="11" t="s">
        <v>119</v>
      </c>
      <c r="O31" s="14"/>
    </row>
    <row r="32" spans="1:15" x14ac:dyDescent="0.25">
      <c r="O32" s="14"/>
    </row>
    <row r="33" spans="1:15" s="1" customFormat="1" x14ac:dyDescent="0.25">
      <c r="A33" s="12" t="s">
        <v>125</v>
      </c>
      <c r="B33" s="10" t="s">
        <v>131</v>
      </c>
      <c r="C33" s="10" t="s">
        <v>132</v>
      </c>
      <c r="D33" s="10" t="s">
        <v>133</v>
      </c>
      <c r="E33" s="10" t="s">
        <v>134</v>
      </c>
      <c r="F33" s="10" t="s">
        <v>135</v>
      </c>
      <c r="G33" s="10" t="s">
        <v>136</v>
      </c>
      <c r="H33" s="10" t="s">
        <v>137</v>
      </c>
      <c r="I33" s="10" t="s">
        <v>138</v>
      </c>
      <c r="J33" s="10" t="s">
        <v>139</v>
      </c>
      <c r="K33" s="10" t="s">
        <v>140</v>
      </c>
      <c r="L33" s="10" t="s">
        <v>141</v>
      </c>
      <c r="M33" s="10" t="s">
        <v>142</v>
      </c>
      <c r="O33" s="10" t="s">
        <v>143</v>
      </c>
    </row>
    <row r="34" spans="1:15" x14ac:dyDescent="0.25">
      <c r="A34" s="8" t="s">
        <v>152</v>
      </c>
      <c r="B34" s="16">
        <v>499.96885247448211</v>
      </c>
      <c r="C34" s="16">
        <v>20.998500307106482</v>
      </c>
      <c r="D34" s="16">
        <v>919.49275694136315</v>
      </c>
      <c r="E34" s="16">
        <v>479.85048085999171</v>
      </c>
      <c r="F34" s="16">
        <v>208.37562953984866</v>
      </c>
      <c r="G34" s="16">
        <v>146.79933536054102</v>
      </c>
      <c r="H34" s="16">
        <v>952.92834324661249</v>
      </c>
      <c r="I34" s="16">
        <v>160.98881159931057</v>
      </c>
      <c r="J34" s="16">
        <v>161.63599323816257</v>
      </c>
      <c r="K34" s="16">
        <v>446.84282460948219</v>
      </c>
      <c r="L34" s="16">
        <v>275.50127801494153</v>
      </c>
      <c r="M34" s="16">
        <v>574.89342760992338</v>
      </c>
      <c r="N34" s="16"/>
      <c r="O34" s="15">
        <f>SUM(B34:N34)</f>
        <v>4848.2762338017665</v>
      </c>
    </row>
    <row r="35" spans="1:15" x14ac:dyDescent="0.25">
      <c r="A35" s="8" t="s">
        <v>153</v>
      </c>
      <c r="B35" s="16">
        <v>604.30680832881524</v>
      </c>
      <c r="C35" s="16">
        <v>13.095110634365748</v>
      </c>
      <c r="D35" s="16">
        <v>147.47190418277168</v>
      </c>
      <c r="E35" s="16">
        <v>658.13650408719934</v>
      </c>
      <c r="F35" s="16">
        <v>709.44323693379818</v>
      </c>
      <c r="G35" s="16">
        <v>100.55715692115008</v>
      </c>
      <c r="H35" s="16">
        <v>153.62569989513554</v>
      </c>
      <c r="I35" s="16">
        <v>888.49969676516992</v>
      </c>
      <c r="J35" s="16">
        <v>117.57897626583458</v>
      </c>
      <c r="K35" s="16">
        <v>94.76799902821665</v>
      </c>
      <c r="L35" s="16">
        <v>499.23621356410774</v>
      </c>
      <c r="M35" s="16">
        <v>669.92460145922371</v>
      </c>
      <c r="N35" s="16"/>
      <c r="O35" s="15">
        <f>SUM(B35:N35)</f>
        <v>4656.6439080657892</v>
      </c>
    </row>
    <row r="36" spans="1:15" x14ac:dyDescent="0.25">
      <c r="A36" s="8" t="s">
        <v>154</v>
      </c>
      <c r="B36" s="16">
        <v>703.15068305343948</v>
      </c>
      <c r="C36" s="16">
        <v>880.13782192160522</v>
      </c>
      <c r="D36" s="16">
        <v>368.21269482014606</v>
      </c>
      <c r="E36" s="16">
        <v>314.57254869384468</v>
      </c>
      <c r="F36" s="16">
        <v>0.75260263604470801</v>
      </c>
      <c r="G36" s="16">
        <v>300.47374806328708</v>
      </c>
      <c r="H36" s="16">
        <v>413.48120676694288</v>
      </c>
      <c r="I36" s="16">
        <v>507.07550506039166</v>
      </c>
      <c r="J36" s="16">
        <v>674.79349885243892</v>
      </c>
      <c r="K36" s="16">
        <v>232.87452775841723</v>
      </c>
      <c r="L36" s="16">
        <v>33.852813798360692</v>
      </c>
      <c r="M36" s="16">
        <v>94.804851870223587</v>
      </c>
      <c r="N36" s="16"/>
      <c r="O36" s="15">
        <f>SUM(B36:N36)</f>
        <v>4524.1825032951419</v>
      </c>
    </row>
    <row r="37" spans="1:15" x14ac:dyDescent="0.25">
      <c r="A37" s="8" t="s">
        <v>155</v>
      </c>
      <c r="B37" s="16">
        <v>940.25457456725121</v>
      </c>
      <c r="C37" s="16">
        <v>364.82618036484382</v>
      </c>
      <c r="D37" s="16">
        <v>428.04460127440882</v>
      </c>
      <c r="E37" s="16">
        <v>605.1955134232312</v>
      </c>
      <c r="F37" s="16">
        <v>58.879169005902064</v>
      </c>
      <c r="G37" s="16">
        <v>48.187265131812929</v>
      </c>
      <c r="H37" s="16">
        <v>686.71621515524532</v>
      </c>
      <c r="I37" s="16">
        <v>732.94725058168365</v>
      </c>
      <c r="J37" s="16">
        <v>140.82833362962077</v>
      </c>
      <c r="K37" s="16">
        <v>124.95742349154781</v>
      </c>
      <c r="L37" s="16">
        <v>155.17811161111018</v>
      </c>
      <c r="M37" s="16">
        <v>11.073244332777676</v>
      </c>
      <c r="N37" s="16"/>
      <c r="O37" s="15">
        <f>SUM(B37:N37)</f>
        <v>4297.0878825694363</v>
      </c>
    </row>
    <row r="38" spans="1:15" x14ac:dyDescent="0.25">
      <c r="A38" s="8" t="s">
        <v>156</v>
      </c>
      <c r="B38" s="16">
        <v>623.90703669613947</v>
      </c>
      <c r="C38" s="16">
        <v>689.83391908016563</v>
      </c>
      <c r="D38" s="16">
        <v>995.10546361011995</v>
      </c>
      <c r="E38" s="16">
        <v>916.51934754046226</v>
      </c>
      <c r="F38" s="16">
        <v>767.31878212165759</v>
      </c>
      <c r="G38" s="16">
        <v>826.08872403507667</v>
      </c>
      <c r="H38" s="16">
        <v>96.610063375630602</v>
      </c>
      <c r="I38" s="16">
        <v>442.06562807717154</v>
      </c>
      <c r="J38" s="16">
        <v>616.85971561166684</v>
      </c>
      <c r="K38" s="16">
        <v>851.21790326715188</v>
      </c>
      <c r="L38" s="16">
        <v>7.5520923437268905</v>
      </c>
      <c r="M38" s="16">
        <v>875.42789180993384</v>
      </c>
      <c r="N38" s="16"/>
      <c r="O38" s="15">
        <f>SUM(B38:N38)</f>
        <v>7708.5065675689029</v>
      </c>
    </row>
    <row r="39" spans="1:15" ht="13.8" x14ac:dyDescent="0.25">
      <c r="O39" s="17">
        <f>SUM(O34:O38)</f>
        <v>26034.697095301039</v>
      </c>
    </row>
    <row r="40" spans="1:15" x14ac:dyDescent="0.25">
      <c r="F40" t="s">
        <v>144</v>
      </c>
      <c r="O40" s="14"/>
    </row>
    <row r="41" spans="1:15" ht="15.6" x14ac:dyDescent="0.3">
      <c r="A41" s="11" t="s">
        <v>120</v>
      </c>
      <c r="O41" s="14"/>
    </row>
    <row r="42" spans="1:15" x14ac:dyDescent="0.25">
      <c r="O42" s="14"/>
    </row>
    <row r="43" spans="1:15" s="1" customFormat="1" x14ac:dyDescent="0.25">
      <c r="A43" s="12" t="s">
        <v>125</v>
      </c>
      <c r="B43" s="10" t="s">
        <v>131</v>
      </c>
      <c r="C43" s="10" t="s">
        <v>132</v>
      </c>
      <c r="D43" s="10" t="s">
        <v>133</v>
      </c>
      <c r="E43" s="10" t="s">
        <v>134</v>
      </c>
      <c r="F43" s="10" t="s">
        <v>135</v>
      </c>
      <c r="G43" s="10" t="s">
        <v>136</v>
      </c>
      <c r="H43" s="10" t="s">
        <v>137</v>
      </c>
      <c r="I43" s="10" t="s">
        <v>138</v>
      </c>
      <c r="J43" s="10" t="s">
        <v>139</v>
      </c>
      <c r="K43" s="10" t="s">
        <v>140</v>
      </c>
      <c r="L43" s="10" t="s">
        <v>141</v>
      </c>
      <c r="M43" s="10" t="s">
        <v>142</v>
      </c>
      <c r="O43" s="10" t="s">
        <v>143</v>
      </c>
    </row>
    <row r="44" spans="1:15" x14ac:dyDescent="0.25">
      <c r="A44" s="8" t="s">
        <v>161</v>
      </c>
      <c r="B44" s="16">
        <v>80.004665328336159</v>
      </c>
      <c r="C44" s="16">
        <v>754.84417715328254</v>
      </c>
      <c r="D44" s="16">
        <v>310.65233405047633</v>
      </c>
      <c r="E44" s="16">
        <v>118.59494834815808</v>
      </c>
      <c r="F44" s="16">
        <v>151.02475092951016</v>
      </c>
      <c r="G44" s="16">
        <v>216.54007702366141</v>
      </c>
      <c r="H44" s="16">
        <v>673.06165376786703</v>
      </c>
      <c r="I44" s="16">
        <v>90.673480868442397</v>
      </c>
      <c r="J44" s="16">
        <v>421.77238814966466</v>
      </c>
      <c r="K44" s="16">
        <v>542.14481746392823</v>
      </c>
      <c r="L44" s="16">
        <v>60.359401826425518</v>
      </c>
      <c r="M44" s="16">
        <v>344.45907544691858</v>
      </c>
      <c r="N44" s="16"/>
      <c r="O44" s="15">
        <f>SUM(B44:N44)</f>
        <v>3764.131770356671</v>
      </c>
    </row>
    <row r="45" spans="1:15" x14ac:dyDescent="0.25">
      <c r="A45" s="8" t="s">
        <v>162</v>
      </c>
      <c r="B45" s="16">
        <v>150.66347828930927</v>
      </c>
      <c r="C45" s="16">
        <v>372.67760405491515</v>
      </c>
      <c r="D45" s="16">
        <v>314.94199560923698</v>
      </c>
      <c r="E45" s="16">
        <v>94.123269917900217</v>
      </c>
      <c r="F45" s="16">
        <v>454.95794131226933</v>
      </c>
      <c r="G45" s="16">
        <v>293.81894808841213</v>
      </c>
      <c r="H45" s="16">
        <v>164.14567878085418</v>
      </c>
      <c r="I45" s="16">
        <v>972.01284568212645</v>
      </c>
      <c r="J45" s="16">
        <v>982.92008587141049</v>
      </c>
      <c r="K45" s="16">
        <v>344.92903524369643</v>
      </c>
      <c r="L45" s="16">
        <v>999.68459189556836</v>
      </c>
      <c r="M45" s="16">
        <v>635.85845357642995</v>
      </c>
      <c r="N45" s="16"/>
      <c r="O45" s="15">
        <f>SUM(B45:N45)</f>
        <v>5780.7339283221299</v>
      </c>
    </row>
    <row r="46" spans="1:15" x14ac:dyDescent="0.25">
      <c r="A46" s="8" t="s">
        <v>163</v>
      </c>
      <c r="B46" s="16">
        <v>188.99539016786028</v>
      </c>
      <c r="C46" s="16">
        <v>657.83886023370712</v>
      </c>
      <c r="D46" s="16">
        <v>360.62270262470219</v>
      </c>
      <c r="E46" s="16">
        <v>29.128000310106206</v>
      </c>
      <c r="F46" s="16">
        <v>517.12682018433952</v>
      </c>
      <c r="G46" s="16">
        <v>962.64994606380844</v>
      </c>
      <c r="H46" s="16">
        <v>580.17378221212584</v>
      </c>
      <c r="I46" s="16">
        <v>298.05575357846868</v>
      </c>
      <c r="J46" s="16">
        <v>948.36013144583137</v>
      </c>
      <c r="K46" s="16">
        <v>978.89919153764367</v>
      </c>
      <c r="L46" s="16">
        <v>423.9141960428139</v>
      </c>
      <c r="M46" s="16">
        <v>659.97574780094601</v>
      </c>
      <c r="N46" s="16"/>
      <c r="O46" s="15">
        <f>SUM(B46:N46)</f>
        <v>6605.7405222023535</v>
      </c>
    </row>
    <row r="47" spans="1:15" x14ac:dyDescent="0.25">
      <c r="A47" s="8" t="s">
        <v>164</v>
      </c>
      <c r="B47" s="16">
        <v>752.53414915495841</v>
      </c>
      <c r="C47" s="16">
        <v>207.86415931432333</v>
      </c>
      <c r="D47" s="16">
        <v>985.31799180381813</v>
      </c>
      <c r="E47" s="16">
        <v>993.59696901734026</v>
      </c>
      <c r="F47" s="16">
        <v>910.94048802627765</v>
      </c>
      <c r="G47" s="16">
        <v>964.99653437536233</v>
      </c>
      <c r="H47" s="16">
        <v>313.73719144463985</v>
      </c>
      <c r="I47" s="16">
        <v>325.07914616018985</v>
      </c>
      <c r="J47" s="16">
        <v>563.04407842172259</v>
      </c>
      <c r="K47" s="16">
        <v>600.36327932966094</v>
      </c>
      <c r="L47" s="16">
        <v>570.55123866162853</v>
      </c>
      <c r="M47" s="16">
        <v>911.55013213587563</v>
      </c>
      <c r="N47" s="16"/>
      <c r="O47" s="15">
        <f>SUM(B47:N47)</f>
        <v>8099.575357845797</v>
      </c>
    </row>
    <row r="48" spans="1:15" x14ac:dyDescent="0.25">
      <c r="A48" s="8" t="s">
        <v>165</v>
      </c>
      <c r="B48" s="16">
        <v>664.46894026465691</v>
      </c>
      <c r="C48" s="16">
        <v>121.10386134268492</v>
      </c>
      <c r="D48" s="16">
        <v>387.4895950337347</v>
      </c>
      <c r="E48" s="16">
        <v>348.98693460022747</v>
      </c>
      <c r="F48" s="16">
        <v>34.22727640538703</v>
      </c>
      <c r="G48" s="16">
        <v>355.22047423420753</v>
      </c>
      <c r="H48" s="16">
        <v>185.65129655922053</v>
      </c>
      <c r="I48" s="16">
        <v>399.10901942072871</v>
      </c>
      <c r="J48" s="16">
        <v>691.65108964525541</v>
      </c>
      <c r="K48" s="16">
        <v>746.86796130532991</v>
      </c>
      <c r="L48" s="16">
        <v>446.45038932024272</v>
      </c>
      <c r="M48" s="16">
        <v>773.2809442728128</v>
      </c>
      <c r="N48" s="16"/>
      <c r="O48" s="15">
        <f>SUM(B48:N48)</f>
        <v>5154.5077824044884</v>
      </c>
    </row>
    <row r="49" spans="15:15" ht="13.8" x14ac:dyDescent="0.25">
      <c r="O49" s="17">
        <f>SUM(O44:O48)</f>
        <v>29404.689361131441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LOAN PAYMENT</vt:lpstr>
      <vt:lpstr>SUBTOTALS</vt:lpstr>
      <vt:lpstr>VLOOKUP</vt:lpstr>
      <vt:lpstr>DATA VAL</vt:lpstr>
      <vt:lpstr>REGION TOTALS</vt:lpstr>
      <vt:lpstr>QTR 1</vt:lpstr>
      <vt:lpstr>QTR 2</vt:lpstr>
      <vt:lpstr>QTR 3</vt:lpstr>
      <vt:lpstr>QTR 4</vt:lpstr>
      <vt:lpstr>ABSOLUTE</vt:lpstr>
    </vt:vector>
  </TitlesOfParts>
  <Company>chase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</dc:creator>
  <cp:lastModifiedBy>Trish Tergesen</cp:lastModifiedBy>
  <dcterms:created xsi:type="dcterms:W3CDTF">2006-08-05T01:31:23Z</dcterms:created>
  <dcterms:modified xsi:type="dcterms:W3CDTF">2020-08-10T23:55:26Z</dcterms:modified>
</cp:coreProperties>
</file>